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2255" windowHeight="7305" tabRatio="809" activeTab="0"/>
  </bookViews>
  <sheets>
    <sheet name="Program indítás" sheetId="1" r:id="rId1"/>
    <sheet name="Segítség" sheetId="2" r:id="rId2"/>
    <sheet name="fstat" sheetId="3" r:id="rId3"/>
    <sheet name="lstat" sheetId="4" r:id="rId4"/>
    <sheet name="ostat" sheetId="5" r:id="rId5"/>
    <sheet name="elist" sheetId="6" r:id="rId6"/>
    <sheet name="adat" sheetId="7" state="hidden" r:id="rId7"/>
    <sheet name="fiu" sheetId="8" state="hidden" r:id="rId8"/>
    <sheet name="lany" sheetId="9" state="hidden" r:id="rId9"/>
  </sheets>
  <definedNames>
    <definedName name="CRITERIA" localSheetId="5">'elist'!$B$8:$B$14</definedName>
  </definedNames>
  <calcPr fullCalcOnLoad="1"/>
</workbook>
</file>

<file path=xl/sharedStrings.xml><?xml version="1.0" encoding="utf-8"?>
<sst xmlns="http://schemas.openxmlformats.org/spreadsheetml/2006/main" count="348" uniqueCount="137">
  <si>
    <t>KOR</t>
  </si>
  <si>
    <t>sovány</t>
  </si>
  <si>
    <t>ANOREX</t>
  </si>
  <si>
    <t>0</t>
  </si>
  <si>
    <t>1</t>
  </si>
  <si>
    <t>2</t>
  </si>
  <si>
    <t>3</t>
  </si>
  <si>
    <t>4</t>
  </si>
  <si>
    <t>5</t>
  </si>
  <si>
    <t>6</t>
  </si>
  <si>
    <t>8</t>
  </si>
  <si>
    <t>10</t>
  </si>
  <si>
    <t>12</t>
  </si>
  <si>
    <t>15</t>
  </si>
  <si>
    <t>18</t>
  </si>
  <si>
    <t>21</t>
  </si>
  <si>
    <t>24</t>
  </si>
  <si>
    <t>36</t>
  </si>
  <si>
    <t>48</t>
  </si>
  <si>
    <t>60</t>
  </si>
  <si>
    <t>72</t>
  </si>
  <si>
    <t>84</t>
  </si>
  <si>
    <t>96</t>
  </si>
  <si>
    <t>108</t>
  </si>
  <si>
    <t>120</t>
  </si>
  <si>
    <t>126</t>
  </si>
  <si>
    <t>132</t>
  </si>
  <si>
    <t>138</t>
  </si>
  <si>
    <t>144</t>
  </si>
  <si>
    <t>150</t>
  </si>
  <si>
    <t>156</t>
  </si>
  <si>
    <t>162</t>
  </si>
  <si>
    <t>168</t>
  </si>
  <si>
    <t>174</t>
  </si>
  <si>
    <t>180</t>
  </si>
  <si>
    <t>186</t>
  </si>
  <si>
    <t>192</t>
  </si>
  <si>
    <t>198</t>
  </si>
  <si>
    <t>204</t>
  </si>
  <si>
    <t>210</t>
  </si>
  <si>
    <t>216</t>
  </si>
  <si>
    <t>Sovány</t>
  </si>
  <si>
    <t>Születés dátuma</t>
  </si>
  <si>
    <t>mai dátum</t>
  </si>
  <si>
    <t>Ho</t>
  </si>
  <si>
    <t>év</t>
  </si>
  <si>
    <t>-1</t>
  </si>
  <si>
    <t xml:space="preserve">   </t>
  </si>
  <si>
    <t xml:space="preserve"> </t>
  </si>
  <si>
    <t>228</t>
  </si>
  <si>
    <t>Ez a munkalap átmeneti adatokat,</t>
  </si>
  <si>
    <t>törölni, átírni, elrejteni tilos!!!!!!!!!!!</t>
  </si>
  <si>
    <t>Megfelelő tápláltságú</t>
  </si>
  <si>
    <t>Túlsúlyos</t>
  </si>
  <si>
    <t>Elhízott (kóros túlsúly)</t>
  </si>
  <si>
    <t>Korosan sovány</t>
  </si>
  <si>
    <t>A növekedés jelentős elmaradása</t>
  </si>
  <si>
    <t>A növekedés elmaradása</t>
  </si>
  <si>
    <t xml:space="preserve">Növekedése életkorának megfelelő </t>
  </si>
  <si>
    <t xml:space="preserve">Gigantoszómia.  </t>
  </si>
  <si>
    <t>fontos képleteket tartalmaz</t>
  </si>
  <si>
    <t>kóros sovány</t>
  </si>
  <si>
    <t xml:space="preserve">Lány segédtábla </t>
  </si>
  <si>
    <t xml:space="preserve">Fiu segédtábla </t>
  </si>
  <si>
    <r>
      <t>©</t>
    </r>
    <r>
      <rPr>
        <b/>
        <sz val="14"/>
        <color indexed="62"/>
        <rFont val="Times New Roman"/>
        <family val="1"/>
      </rPr>
      <t xml:space="preserve"> </t>
    </r>
    <r>
      <rPr>
        <sz val="14"/>
        <color indexed="62"/>
        <rFont val="Times New Roman"/>
        <family val="1"/>
      </rPr>
      <t>Dr. Joubert Kálmán &amp; Ujhelyi Géza</t>
    </r>
  </si>
  <si>
    <t xml:space="preserve">(Az Országos Longitudinális Gyermeknövekedés-vizsgálat referenciaértékei alapján)                                                                      </t>
  </si>
  <si>
    <t>Név</t>
  </si>
  <si>
    <t>BMI</t>
  </si>
  <si>
    <t>Fiuk-lányok</t>
  </si>
  <si>
    <t>Neme</t>
  </si>
  <si>
    <t>A vizsgált csoport tagjainak adatai</t>
  </si>
  <si>
    <t>KOR (hónap)</t>
  </si>
  <si>
    <t>Elhízott (kóros túlsúly) ! ! !</t>
  </si>
  <si>
    <t>Kórosan sovány ! ! !</t>
  </si>
  <si>
    <t>Anorexiás ! ! !</t>
  </si>
  <si>
    <t>KOR  (év)</t>
  </si>
  <si>
    <t>A testmagasság növekedés jelentős elmaradása ! ! !</t>
  </si>
  <si>
    <t>A testmagasság növekedés elmaradása</t>
  </si>
  <si>
    <t xml:space="preserve">A testmagasság növekedése életkorának megfelelő </t>
  </si>
  <si>
    <t>fstat</t>
  </si>
  <si>
    <t xml:space="preserve">elist </t>
  </si>
  <si>
    <t>lányok statisztikai lapja</t>
  </si>
  <si>
    <t>egyéni esetek lapja</t>
  </si>
  <si>
    <t>Statisztikai lapok kinullázása: CTRL-T</t>
  </si>
  <si>
    <t>fiúk statisztikai lapja</t>
  </si>
  <si>
    <t>fiúk és lányok statisztikai lapja</t>
  </si>
  <si>
    <t>lstat</t>
  </si>
  <si>
    <t>ostat</t>
  </si>
  <si>
    <t>Szül.dátum</t>
  </si>
  <si>
    <t>Magasság [cm]</t>
  </si>
  <si>
    <t>Életkor (év)</t>
  </si>
  <si>
    <t>Akt. Dátum</t>
  </si>
  <si>
    <t>Testtömeg  [kg]</t>
  </si>
  <si>
    <t>Értékelés magasság szerint</t>
  </si>
  <si>
    <t>Értékelés BMI szerint</t>
  </si>
  <si>
    <t>0-18 ÉVES GYERMEKEK NÖVEKEDÉSÉNEK ÉS TÁPLÁLTSÁGI ÁLLAPOTÁNAK ÉRTÉKELÉSE</t>
  </si>
  <si>
    <t>A program használata</t>
  </si>
  <si>
    <t>1. Lépés: a vizsgált gyermek nemének kiválasztása</t>
  </si>
  <si>
    <t>2. Lépés: a születési dátum kiválasztása a naptárból  (év/hó/nap) Kattintson a születési időpont feliratú téglalapba!</t>
  </si>
  <si>
    <t>3. Lépés: kattintson az OK feliratú téglalapba és megkapja a vizsgált gyermek pontos életkorát</t>
  </si>
  <si>
    <t>4.  Lépés: a megfelelő téglalapokba írja be a gyermek testtömegét (grammban)</t>
  </si>
  <si>
    <t>5. Lépés: hosszát/magasságát (centiméterben )</t>
  </si>
  <si>
    <t>6. Lépés: kattintson be a számítás téglalapba! Ekkor a program megmutatja</t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</si>
  <si>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az adott gyermek BMI értékét,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</si>
  <si>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hogy növekedés és tápláltság szempontjából milyen csoportba sorolható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</si>
  <si>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az életkorának és testhosszának/testmagasságának megfelelő ideális testtömeg tartományt</t>
    </r>
  </si>
  <si>
    <t>7. Lépés mentés: az eredményt névhez rendelten elmentheti</t>
  </si>
  <si>
    <t>8. Lépés  törlés : áttérhet a következő gyermek vizsgálatára, és adatainak bevitelére</t>
  </si>
  <si>
    <t></t>
  </si>
  <si>
    <t>STATISZTIKA KÉSZÍTÉSE</t>
  </si>
  <si>
    <t>Az EXCEL munkalap alján láthatók</t>
  </si>
  <si>
    <t>Fstat: fiúk statisztika : a vizsgált fiúk adatait tartalmazza</t>
  </si>
  <si>
    <t>Lstat: lányok staisztika: a vizsgált lányok adatait tartalmazza</t>
  </si>
  <si>
    <t>Ostat: osztály statisztika: iskolaegészségügyi vizsgálatok esetén az egész osztály adatait tartalmazza</t>
  </si>
  <si>
    <t>Elist: név szerint az egyéni adatokat és a vizsgált csoport átlag adatait tartalmazza</t>
  </si>
  <si>
    <t>Átlag  (mind)</t>
  </si>
  <si>
    <t>Átlag  (fiuk)</t>
  </si>
  <si>
    <t>Átlag  (lányok)</t>
  </si>
  <si>
    <t>Összes [db]</t>
  </si>
  <si>
    <t>Összes [%]</t>
  </si>
  <si>
    <t>Koronként [db]</t>
  </si>
  <si>
    <t xml:space="preserve">Fiuk        </t>
  </si>
  <si>
    <t>Magasság szerint</t>
  </si>
  <si>
    <t>Tápláltság szerint</t>
  </si>
  <si>
    <t xml:space="preserve">Az átlagot jelentősen meghaladó növekedés  </t>
  </si>
  <si>
    <t xml:space="preserve">Az átlagot jelentősen meghaladó növekedés </t>
  </si>
  <si>
    <t>Az átlagot jelentősen meghaladó növekedés !!!</t>
  </si>
  <si>
    <t>A NÖVEKEDÉS ÉS A TÁPLÁLTSÁGI ÁLLAPOT ÉRTÉKELÉSE CSECSEMŐ- GYERMEK- ÉS SERDÜLŐKORBAN</t>
  </si>
  <si>
    <t xml:space="preserve">   Magasság szerint</t>
  </si>
  <si>
    <t xml:space="preserve">         Lányok</t>
  </si>
  <si>
    <t xml:space="preserve">A növekedés és tápláltsági állapot megítélése a csecsemők, gyermekek és serdülők fejlődését követő </t>
  </si>
  <si>
    <t>orvosok és védőnők alapvető feladata.</t>
  </si>
  <si>
    <t xml:space="preserve">Az Országos Longitudinális Növekedési Vizsgálat adatai alapján egy könnyen használható program </t>
  </si>
  <si>
    <t>készült ennek kivitelezésére.</t>
  </si>
  <si>
    <t>09.04.2005</t>
  </si>
  <si>
    <t>A Program részletes, lépésenkénti bemutatóját, a szakmai háttérrel együtt lásd a: "NÖVEKEDÉS ÉS TÁPLÁLTSÁGI ÁLLAPOT ÉRTÉKELÉSE GYAKORLATI ÚTMUTATÓ" file-ban</t>
  </si>
  <si>
    <t>A Program a gyermek életkorának (születési idő és a mérés napja), testtömegének és magasságának (testhosszának) ismeretében megadja a percentilis értékek mellett azt is , hogy a gyermek növekedés és tápláltság szempontjából melyik csoportba tartozik.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</si>
</sst>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\-mm\-dd;@"/>
    <numFmt numFmtId="169" formatCode="yyyy\.mm\.dd;@"/>
    <numFmt numFmtId="170" formatCode="yyyy/mm/dd;@"/>
    <numFmt numFmtId="171" formatCode="yyyy/\ m/\ d\.;@"/>
    <numFmt numFmtId="172" formatCode="m/d/yyyy;@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26"/>
      <color indexed="10"/>
      <name val="Arial"/>
      <family val="0"/>
    </font>
    <font>
      <sz val="11"/>
      <name val="Times New Roman"/>
      <family val="1"/>
    </font>
    <font>
      <sz val="10"/>
      <color indexed="10"/>
      <name val="Arial"/>
      <family val="0"/>
    </font>
    <font>
      <b/>
      <sz val="16"/>
      <color indexed="13"/>
      <name val="Arial"/>
      <family val="2"/>
    </font>
    <font>
      <sz val="10"/>
      <color indexed="62"/>
      <name val="Arial"/>
      <family val="2"/>
    </font>
    <font>
      <sz val="26"/>
      <color indexed="62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6"/>
      <color indexed="62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b/>
      <sz val="20"/>
      <color indexed="3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4"/>
      <name val="Times New Roman"/>
      <family val="1"/>
    </font>
    <font>
      <sz val="18.5"/>
      <name val="Times New Roman"/>
      <family val="1"/>
    </font>
    <font>
      <sz val="18.5"/>
      <name val="Symbol"/>
      <family val="1"/>
    </font>
    <font>
      <sz val="19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8.5"/>
      <color indexed="8"/>
      <name val="Times New Roman"/>
      <family val="0"/>
    </font>
    <font>
      <b/>
      <sz val="10"/>
      <color indexed="8"/>
      <name val="System"/>
      <family val="0"/>
    </font>
    <font>
      <sz val="14"/>
      <color indexed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7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5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17" borderId="7" applyNumberFormat="0" applyFont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4" fillId="4" borderId="0" applyNumberFormat="0" applyBorder="0" applyAlignment="0" applyProtection="0"/>
    <xf numFmtId="0" fontId="48" fillId="22" borderId="8" applyNumberFormat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ont="1" applyFill="1" applyAlignment="1">
      <alignment/>
    </xf>
    <xf numFmtId="0" fontId="0" fillId="26" borderId="0" xfId="0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26" borderId="0" xfId="0" applyFont="1" applyFill="1" applyBorder="1" applyAlignment="1">
      <alignment/>
    </xf>
    <xf numFmtId="0" fontId="19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/>
    </xf>
    <xf numFmtId="0" fontId="10" fillId="26" borderId="0" xfId="0" applyFont="1" applyFill="1" applyBorder="1" applyAlignment="1">
      <alignment/>
    </xf>
    <xf numFmtId="0" fontId="16" fillId="26" borderId="0" xfId="0" applyFont="1" applyFill="1" applyBorder="1" applyAlignment="1">
      <alignment/>
    </xf>
    <xf numFmtId="0" fontId="0" fillId="0" borderId="13" xfId="0" applyBorder="1" applyAlignment="1">
      <alignment/>
    </xf>
    <xf numFmtId="1" fontId="0" fillId="27" borderId="14" xfId="0" applyNumberFormat="1" applyFill="1" applyBorder="1" applyAlignment="1">
      <alignment/>
    </xf>
    <xf numFmtId="1" fontId="0" fillId="23" borderId="15" xfId="0" applyNumberFormat="1" applyFill="1" applyBorder="1" applyAlignment="1">
      <alignment horizontal="center"/>
    </xf>
    <xf numFmtId="1" fontId="0" fillId="23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2" fillId="26" borderId="17" xfId="0" applyNumberFormat="1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26" borderId="18" xfId="0" applyFont="1" applyFill="1" applyBorder="1" applyAlignment="1">
      <alignment/>
    </xf>
    <xf numFmtId="0" fontId="0" fillId="26" borderId="19" xfId="0" applyFill="1" applyBorder="1" applyAlignment="1">
      <alignment/>
    </xf>
    <xf numFmtId="49" fontId="22" fillId="26" borderId="20" xfId="0" applyNumberFormat="1" applyFont="1" applyFill="1" applyBorder="1" applyAlignment="1">
      <alignment/>
    </xf>
    <xf numFmtId="0" fontId="0" fillId="26" borderId="13" xfId="0" applyFill="1" applyBorder="1" applyAlignment="1">
      <alignment/>
    </xf>
    <xf numFmtId="49" fontId="22" fillId="26" borderId="21" xfId="0" applyNumberFormat="1" applyFont="1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22" xfId="0" applyFont="1" applyFill="1" applyBorder="1" applyAlignment="1">
      <alignment/>
    </xf>
    <xf numFmtId="0" fontId="0" fillId="26" borderId="23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4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7" fillId="0" borderId="0" xfId="0" applyNumberFormat="1" applyFont="1" applyFill="1" applyBorder="1" applyAlignment="1">
      <alignment horizontal="right" wrapText="1"/>
    </xf>
    <xf numFmtId="2" fontId="7" fillId="0" borderId="27" xfId="0" applyNumberFormat="1" applyFont="1" applyFill="1" applyBorder="1" applyAlignment="1">
      <alignment horizontal="right" wrapText="1"/>
    </xf>
    <xf numFmtId="2" fontId="0" fillId="0" borderId="28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7" fillId="0" borderId="29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0" fillId="0" borderId="0" xfId="0" applyNumberFormat="1" applyFill="1" applyAlignment="1" quotePrefix="1">
      <alignment/>
    </xf>
    <xf numFmtId="49" fontId="0" fillId="0" borderId="0" xfId="0" applyNumberFormat="1" applyFill="1" applyAlignment="1">
      <alignment/>
    </xf>
    <xf numFmtId="2" fontId="7" fillId="0" borderId="30" xfId="0" applyNumberFormat="1" applyFont="1" applyFill="1" applyBorder="1" applyAlignment="1">
      <alignment horizontal="right" wrapText="1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7" fillId="0" borderId="0" xfId="0" applyNumberFormat="1" applyFont="1" applyFill="1" applyAlignment="1">
      <alignment horizontal="right" wrapText="1"/>
    </xf>
    <xf numFmtId="2" fontId="2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2" fontId="2" fillId="23" borderId="31" xfId="0" applyNumberFormat="1" applyFont="1" applyFill="1" applyBorder="1" applyAlignment="1">
      <alignment horizontal="center" wrapText="1"/>
    </xf>
    <xf numFmtId="0" fontId="2" fillId="23" borderId="32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center" wrapText="1"/>
    </xf>
    <xf numFmtId="14" fontId="2" fillId="23" borderId="14" xfId="0" applyNumberFormat="1" applyFont="1" applyFill="1" applyBorder="1" applyAlignment="1">
      <alignment horizontal="center" wrapText="1"/>
    </xf>
    <xf numFmtId="2" fontId="2" fillId="23" borderId="1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0" fillId="0" borderId="25" xfId="0" applyNumberFormat="1" applyFont="1" applyFill="1" applyBorder="1" applyAlignment="1" applyProtection="1">
      <alignment/>
      <protection hidden="1" locked="0"/>
    </xf>
    <xf numFmtId="14" fontId="0" fillId="0" borderId="25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172" fontId="0" fillId="0" borderId="25" xfId="0" applyNumberFormat="1" applyFont="1" applyFill="1" applyBorder="1" applyAlignment="1" applyProtection="1">
      <alignment/>
      <protection locked="0"/>
    </xf>
    <xf numFmtId="1" fontId="8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8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26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 quotePrefix="1">
      <alignment/>
      <protection hidden="1" locked="0"/>
    </xf>
    <xf numFmtId="0" fontId="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0" fontId="0" fillId="0" borderId="2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14" fontId="2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" fontId="0" fillId="0" borderId="0" xfId="0" applyNumberForma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/>
    </xf>
    <xf numFmtId="1" fontId="0" fillId="0" borderId="25" xfId="0" applyNumberFormat="1" applyFill="1" applyBorder="1" applyAlignment="1">
      <alignment horizontal="center"/>
    </xf>
    <xf numFmtId="2" fontId="33" fillId="0" borderId="25" xfId="0" applyNumberFormat="1" applyFont="1" applyFill="1" applyBorder="1" applyAlignment="1" applyProtection="1">
      <alignment horizontal="center"/>
      <protection/>
    </xf>
    <xf numFmtId="2" fontId="33" fillId="0" borderId="25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2" xfId="0" applyFill="1" applyBorder="1" applyAlignment="1">
      <alignment/>
    </xf>
    <xf numFmtId="14" fontId="33" fillId="0" borderId="24" xfId="0" applyNumberFormat="1" applyFont="1" applyFill="1" applyBorder="1" applyAlignment="1">
      <alignment horizontal="left"/>
    </xf>
    <xf numFmtId="2" fontId="33" fillId="0" borderId="11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left"/>
    </xf>
    <xf numFmtId="2" fontId="32" fillId="0" borderId="12" xfId="0" applyNumberFormat="1" applyFont="1" applyFill="1" applyBorder="1" applyAlignment="1" applyProtection="1">
      <alignment horizontal="center"/>
      <protection/>
    </xf>
    <xf numFmtId="0" fontId="32" fillId="0" borderId="28" xfId="0" applyFont="1" applyFill="1" applyBorder="1" applyAlignment="1">
      <alignment horizontal="left"/>
    </xf>
    <xf numFmtId="2" fontId="32" fillId="0" borderId="29" xfId="0" applyNumberFormat="1" applyFont="1" applyFill="1" applyBorder="1" applyAlignment="1">
      <alignment horizontal="center"/>
    </xf>
    <xf numFmtId="2" fontId="32" fillId="0" borderId="29" xfId="0" applyNumberFormat="1" applyFont="1" applyFill="1" applyBorder="1" applyAlignment="1" applyProtection="1">
      <alignment horizontal="center"/>
      <protection/>
    </xf>
    <xf numFmtId="2" fontId="32" fillId="0" borderId="10" xfId="0" applyNumberFormat="1" applyFont="1" applyFill="1" applyBorder="1" applyAlignment="1" applyProtection="1">
      <alignment horizontal="center"/>
      <protection/>
    </xf>
    <xf numFmtId="14" fontId="12" fillId="0" borderId="0" xfId="0" applyNumberFormat="1" applyFont="1" applyAlignment="1">
      <alignment horizontal="center"/>
    </xf>
    <xf numFmtId="0" fontId="31" fillId="7" borderId="0" xfId="0" applyFont="1" applyFill="1" applyAlignment="1" applyProtection="1">
      <alignment horizontal="center"/>
      <protection locked="0"/>
    </xf>
    <xf numFmtId="0" fontId="23" fillId="7" borderId="0" xfId="0" applyFont="1" applyFill="1" applyAlignment="1" applyProtection="1">
      <alignment horizontal="center"/>
      <protection locked="0"/>
    </xf>
    <xf numFmtId="0" fontId="23" fillId="7" borderId="0" xfId="0" applyFont="1" applyFill="1" applyAlignment="1" applyProtection="1">
      <alignment horizontal="justify"/>
      <protection locked="0"/>
    </xf>
    <xf numFmtId="0" fontId="31" fillId="7" borderId="0" xfId="0" applyFont="1" applyFill="1" applyAlignment="1" applyProtection="1">
      <alignment horizontal="justify"/>
      <protection locked="0"/>
    </xf>
    <xf numFmtId="0" fontId="24" fillId="7" borderId="0" xfId="0" applyFont="1" applyFill="1" applyAlignment="1" applyProtection="1">
      <alignment horizontal="justify"/>
      <protection locked="0"/>
    </xf>
    <xf numFmtId="0" fontId="0" fillId="7" borderId="0" xfId="0" applyFill="1" applyAlignment="1" applyProtection="1">
      <alignment/>
      <protection locked="0"/>
    </xf>
    <xf numFmtId="0" fontId="26" fillId="7" borderId="0" xfId="0" applyFont="1" applyFill="1" applyAlignment="1" applyProtection="1">
      <alignment horizontal="justify"/>
      <protection locked="0"/>
    </xf>
    <xf numFmtId="0" fontId="27" fillId="7" borderId="0" xfId="0" applyFont="1" applyFill="1" applyAlignment="1" applyProtection="1">
      <alignment horizontal="justify"/>
      <protection locked="0"/>
    </xf>
    <xf numFmtId="0" fontId="29" fillId="7" borderId="0" xfId="0" applyFont="1" applyFill="1" applyAlignment="1" applyProtection="1">
      <alignment horizontal="justify"/>
      <protection locked="0"/>
    </xf>
    <xf numFmtId="0" fontId="30" fillId="7" borderId="0" xfId="0" applyFont="1" applyFill="1" applyAlignment="1" applyProtection="1">
      <alignment horizontal="justify"/>
      <protection locked="0"/>
    </xf>
    <xf numFmtId="0" fontId="0" fillId="7" borderId="0" xfId="0" applyFont="1" applyFill="1" applyAlignment="1" applyProtection="1">
      <alignment horizontal="justify"/>
      <protection locked="0"/>
    </xf>
    <xf numFmtId="16" fontId="0" fillId="0" borderId="0" xfId="0" applyNumberFormat="1" applyFill="1" applyAlignment="1">
      <alignment/>
    </xf>
    <xf numFmtId="0" fontId="0" fillId="4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32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32" fillId="0" borderId="0" xfId="0" applyNumberFormat="1" applyFont="1" applyFill="1" applyAlignment="1">
      <alignment horizontal="center"/>
    </xf>
    <xf numFmtId="2" fontId="0" fillId="23" borderId="33" xfId="0" applyNumberFormat="1" applyFill="1" applyBorder="1" applyAlignment="1">
      <alignment horizontal="center"/>
    </xf>
    <xf numFmtId="2" fontId="0" fillId="23" borderId="34" xfId="0" applyNumberFormat="1" applyFill="1" applyBorder="1" applyAlignment="1">
      <alignment horizontal="center"/>
    </xf>
    <xf numFmtId="49" fontId="34" fillId="23" borderId="32" xfId="0" applyNumberFormat="1" applyFont="1" applyFill="1" applyBorder="1" applyAlignment="1">
      <alignment horizontal="center" wrapText="1"/>
    </xf>
    <xf numFmtId="2" fontId="34" fillId="23" borderId="35" xfId="0" applyNumberFormat="1" applyFont="1" applyFill="1" applyBorder="1" applyAlignment="1">
      <alignment horizontal="center" wrapText="1"/>
    </xf>
    <xf numFmtId="2" fontId="34" fillId="23" borderId="36" xfId="0" applyNumberFormat="1" applyFont="1" applyFill="1" applyBorder="1" applyAlignment="1">
      <alignment horizontal="center" wrapText="1"/>
    </xf>
    <xf numFmtId="2" fontId="34" fillId="23" borderId="37" xfId="0" applyNumberFormat="1" applyFont="1" applyFill="1" applyBorder="1" applyAlignment="1">
      <alignment horizontal="center" wrapText="1"/>
    </xf>
    <xf numFmtId="0" fontId="34" fillId="23" borderId="38" xfId="0" applyFont="1" applyFill="1" applyBorder="1" applyAlignment="1">
      <alignment horizontal="center" wrapText="1"/>
    </xf>
    <xf numFmtId="49" fontId="34" fillId="23" borderId="14" xfId="0" applyNumberFormat="1" applyFont="1" applyFill="1" applyBorder="1" applyAlignment="1">
      <alignment horizontal="center" wrapText="1"/>
    </xf>
    <xf numFmtId="2" fontId="35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1" fontId="33" fillId="0" borderId="0" xfId="0" applyNumberFormat="1" applyFont="1" applyAlignment="1">
      <alignment horizontal="center"/>
    </xf>
    <xf numFmtId="49" fontId="34" fillId="23" borderId="35" xfId="0" applyNumberFormat="1" applyFont="1" applyFill="1" applyBorder="1" applyAlignment="1">
      <alignment horizontal="center" wrapText="1"/>
    </xf>
    <xf numFmtId="0" fontId="34" fillId="23" borderId="39" xfId="0" applyFont="1" applyFill="1" applyBorder="1" applyAlignment="1">
      <alignment horizontal="center" wrapText="1"/>
    </xf>
    <xf numFmtId="49" fontId="1" fillId="23" borderId="15" xfId="0" applyNumberFormat="1" applyFont="1" applyFill="1" applyBorder="1" applyAlignment="1">
      <alignment horizontal="center"/>
    </xf>
    <xf numFmtId="49" fontId="1" fillId="23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 wrapText="1"/>
    </xf>
    <xf numFmtId="1" fontId="36" fillId="0" borderId="29" xfId="0" applyNumberFormat="1" applyFont="1" applyFill="1" applyBorder="1" applyAlignment="1">
      <alignment horizontal="center" wrapText="1"/>
    </xf>
    <xf numFmtId="2" fontId="1" fillId="23" borderId="33" xfId="0" applyNumberFormat="1" applyFont="1" applyFill="1" applyBorder="1" applyAlignment="1">
      <alignment horizontal="center"/>
    </xf>
    <xf numFmtId="2" fontId="1" fillId="23" borderId="34" xfId="0" applyNumberFormat="1" applyFont="1" applyFill="1" applyBorder="1" applyAlignment="1">
      <alignment horizontal="center"/>
    </xf>
    <xf numFmtId="1" fontId="33" fillId="0" borderId="0" xfId="0" applyNumberFormat="1" applyFont="1" applyFill="1" applyAlignment="1">
      <alignment horizontal="center"/>
    </xf>
    <xf numFmtId="9" fontId="33" fillId="0" borderId="0" xfId="0" applyNumberFormat="1" applyFont="1" applyFill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" fontId="33" fillId="22" borderId="40" xfId="0" applyNumberFormat="1" applyFont="1" applyFill="1" applyBorder="1" applyAlignment="1">
      <alignment horizontal="center"/>
    </xf>
    <xf numFmtId="2" fontId="34" fillId="22" borderId="37" xfId="0" applyNumberFormat="1" applyFont="1" applyFill="1" applyBorder="1" applyAlignment="1">
      <alignment horizontal="center" wrapText="1"/>
    </xf>
    <xf numFmtId="1" fontId="1" fillId="22" borderId="13" xfId="0" applyNumberFormat="1" applyFont="1" applyFill="1" applyBorder="1" applyAlignment="1">
      <alignment horizontal="center"/>
    </xf>
    <xf numFmtId="1" fontId="1" fillId="22" borderId="40" xfId="0" applyNumberFormat="1" applyFont="1" applyFill="1" applyBorder="1" applyAlignment="1">
      <alignment horizontal="center"/>
    </xf>
    <xf numFmtId="9" fontId="33" fillId="22" borderId="13" xfId="0" applyNumberFormat="1" applyFont="1" applyFill="1" applyBorder="1" applyAlignment="1">
      <alignment horizontal="center"/>
    </xf>
    <xf numFmtId="1" fontId="33" fillId="22" borderId="13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" fontId="32" fillId="22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39" fillId="0" borderId="0" xfId="0" applyNumberFormat="1" applyFont="1" applyAlignment="1">
      <alignment horizontal="center"/>
    </xf>
    <xf numFmtId="0" fontId="31" fillId="7" borderId="0" xfId="0" applyFont="1" applyFill="1" applyAlignment="1" applyProtection="1">
      <alignment horizontal="center" vertical="top" wrapText="1"/>
      <protection locked="0"/>
    </xf>
    <xf numFmtId="0" fontId="14" fillId="26" borderId="0" xfId="0" applyFont="1" applyFill="1" applyBorder="1" applyAlignment="1">
      <alignment horizontal="center" wrapText="1"/>
    </xf>
    <xf numFmtId="0" fontId="18" fillId="26" borderId="0" xfId="0" applyFont="1" applyFill="1" applyBorder="1" applyAlignment="1">
      <alignment horizontal="center" wrapText="1"/>
    </xf>
    <xf numFmtId="0" fontId="17" fillId="26" borderId="0" xfId="0" applyFont="1" applyFill="1" applyBorder="1" applyAlignment="1">
      <alignment horizontal="center" wrapText="1"/>
    </xf>
    <xf numFmtId="0" fontId="31" fillId="7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39" fillId="0" borderId="0" xfId="0" applyFont="1" applyFill="1" applyBorder="1" applyAlignment="1">
      <alignment horizontal="center" vertical="justify"/>
    </xf>
    <xf numFmtId="0" fontId="38" fillId="0" borderId="0" xfId="0" applyFont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Fill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48</xdr:row>
      <xdr:rowOff>19050</xdr:rowOff>
    </xdr:from>
    <xdr:to>
      <xdr:col>18</xdr:col>
      <xdr:colOff>361950</xdr:colOff>
      <xdr:row>58</xdr:row>
      <xdr:rowOff>171450</xdr:rowOff>
    </xdr:to>
    <xdr:sp>
      <xdr:nvSpPr>
        <xdr:cNvPr id="1" name="AutoShape 1"/>
        <xdr:cNvSpPr>
          <a:spLocks noChangeAspect="1"/>
        </xdr:cNvSpPr>
      </xdr:nvSpPr>
      <xdr:spPr>
        <a:xfrm>
          <a:off x="85725" y="7096125"/>
          <a:ext cx="17802225" cy="568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428625</xdr:colOff>
      <xdr:row>49</xdr:row>
      <xdr:rowOff>66675</xdr:rowOff>
    </xdr:to>
    <xdr:grpSp>
      <xdr:nvGrpSpPr>
        <xdr:cNvPr id="2" name="Group 33"/>
        <xdr:cNvGrpSpPr>
          <a:grpSpLocks/>
        </xdr:cNvGrpSpPr>
      </xdr:nvGrpSpPr>
      <xdr:grpSpPr>
        <a:xfrm>
          <a:off x="0" y="7134225"/>
          <a:ext cx="7591425" cy="3933825"/>
          <a:chOff x="2196" y="2702"/>
          <a:chExt cx="6702" cy="3961"/>
        </a:xfrm>
        <a:solidFill>
          <a:srgbClr val="FFFFFF"/>
        </a:solidFill>
      </xdr:grpSpPr>
      <xdr:sp>
        <xdr:nvSpPr>
          <xdr:cNvPr id="3" name="AutoShape 34"/>
          <xdr:cNvSpPr>
            <a:spLocks/>
          </xdr:cNvSpPr>
        </xdr:nvSpPr>
        <xdr:spPr>
          <a:xfrm>
            <a:off x="2196" y="2702"/>
            <a:ext cx="6702" cy="3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5"/>
          <xdr:cNvSpPr>
            <a:spLocks/>
          </xdr:cNvSpPr>
        </xdr:nvSpPr>
        <xdr:spPr>
          <a:xfrm>
            <a:off x="2240" y="3024"/>
            <a:ext cx="2880" cy="4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</a:rPr>
              <a:t>1. lépés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Fiú     Lány  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Text Box 36"/>
          <xdr:cNvSpPr txBox="1">
            <a:spLocks noChangeArrowheads="1"/>
          </xdr:cNvSpPr>
        </xdr:nvSpPr>
        <xdr:spPr>
          <a:xfrm>
            <a:off x="2384" y="3767"/>
            <a:ext cx="1585" cy="4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37549" tIns="68776" rIns="137549" bIns="68776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  <a:latin typeface="Times New Roman"/>
                <a:ea typeface="Times New Roman"/>
                <a:cs typeface="Times New Roman"/>
              </a:rPr>
              <a:t>2. lépés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Születési időpont </a:t>
            </a:r>
          </a:p>
        </xdr:txBody>
      </xdr:sp>
      <xdr:sp>
        <xdr:nvSpPr>
          <xdr:cNvPr id="6" name="Text Box 37"/>
          <xdr:cNvSpPr txBox="1">
            <a:spLocks noChangeArrowheads="1"/>
          </xdr:cNvSpPr>
        </xdr:nvSpPr>
        <xdr:spPr>
          <a:xfrm>
            <a:off x="3825" y="4339"/>
            <a:ext cx="799" cy="4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37549" tIns="68776" rIns="137549" bIns="68776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  <a:latin typeface="Times New Roman"/>
                <a:ea typeface="Times New Roman"/>
                <a:cs typeface="Times New Roman"/>
              </a:rPr>
              <a:t>3. lépé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 ok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5205" y="3348"/>
            <a:ext cx="3403" cy="21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850" b="0" i="0" u="none" baseline="0">
                <a:solidFill>
                  <a:srgbClr val="000000"/>
                </a:solidFill>
              </a:rPr>
              <a:t>Értékelés
</a:t>
            </a:r>
          </a:p>
        </xdr:txBody>
      </xdr:sp>
      <xdr:sp>
        <xdr:nvSpPr>
          <xdr:cNvPr id="8" name="Text Box 39"/>
          <xdr:cNvSpPr txBox="1">
            <a:spLocks noChangeArrowheads="1"/>
          </xdr:cNvSpPr>
        </xdr:nvSpPr>
        <xdr:spPr>
          <a:xfrm>
            <a:off x="4260" y="3882"/>
            <a:ext cx="863" cy="2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37549" tIns="68776" rIns="137549" bIns="68776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System"/>
                <a:ea typeface="System"/>
                <a:cs typeface="System"/>
              </a:rPr>
              <a:t>NapNaptár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Text Box 40"/>
          <xdr:cNvSpPr txBox="1">
            <a:spLocks noChangeArrowheads="1"/>
          </xdr:cNvSpPr>
        </xdr:nvSpPr>
        <xdr:spPr>
          <a:xfrm>
            <a:off x="2384" y="5101"/>
            <a:ext cx="858" cy="4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  <a:latin typeface="Times New Roman"/>
                <a:ea typeface="Times New Roman"/>
                <a:cs typeface="Times New Roman"/>
              </a:rPr>
              <a:t>4. lépés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Testtömeg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3897" y="5101"/>
            <a:ext cx="937" cy="3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  <a:latin typeface="Times New Roman"/>
                <a:ea typeface="Times New Roman"/>
                <a:cs typeface="Times New Roman"/>
              </a:rPr>
              <a:t>5. lépés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Magasság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1" name="Text Box 42"/>
          <xdr:cNvSpPr txBox="1">
            <a:spLocks noChangeArrowheads="1"/>
          </xdr:cNvSpPr>
        </xdr:nvSpPr>
        <xdr:spPr>
          <a:xfrm>
            <a:off x="2293" y="4723"/>
            <a:ext cx="1089" cy="3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Kor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Text Box 43"/>
          <xdr:cNvSpPr txBox="1">
            <a:spLocks noChangeArrowheads="1"/>
          </xdr:cNvSpPr>
        </xdr:nvSpPr>
        <xdr:spPr>
          <a:xfrm>
            <a:off x="5931" y="2815"/>
            <a:ext cx="2359" cy="3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Megfelelő testtömeg tartomány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3" name="Rectangle 44"/>
          <xdr:cNvSpPr>
            <a:spLocks/>
          </xdr:cNvSpPr>
        </xdr:nvSpPr>
        <xdr:spPr>
          <a:xfrm>
            <a:off x="2199" y="6083"/>
            <a:ext cx="1270" cy="5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</a:rPr>
              <a:t>6. lépés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Számítás
</a:t>
            </a:r>
          </a:p>
        </xdr:txBody>
      </xdr:sp>
      <xdr:sp>
        <xdr:nvSpPr>
          <xdr:cNvPr id="14" name="Rectangle 45"/>
          <xdr:cNvSpPr>
            <a:spLocks/>
          </xdr:cNvSpPr>
        </xdr:nvSpPr>
        <xdr:spPr>
          <a:xfrm>
            <a:off x="3753" y="6106"/>
            <a:ext cx="1270" cy="5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</a:rPr>
              <a:t>7. lépés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Mentés
</a:t>
            </a:r>
          </a:p>
        </xdr:txBody>
      </xdr:sp>
      <xdr:sp>
        <xdr:nvSpPr>
          <xdr:cNvPr id="15" name="Rectangle 46"/>
          <xdr:cNvSpPr>
            <a:spLocks/>
          </xdr:cNvSpPr>
        </xdr:nvSpPr>
        <xdr:spPr>
          <a:xfrm>
            <a:off x="5321" y="6132"/>
            <a:ext cx="1270" cy="5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</a:rPr>
              <a:t>8. lépés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Törlés
</a:t>
            </a:r>
          </a:p>
        </xdr:txBody>
      </xdr:sp>
      <xdr:sp>
        <xdr:nvSpPr>
          <xdr:cNvPr id="16" name="Rectangle 47"/>
          <xdr:cNvSpPr>
            <a:spLocks/>
          </xdr:cNvSpPr>
        </xdr:nvSpPr>
        <xdr:spPr>
          <a:xfrm>
            <a:off x="6919" y="6132"/>
            <a:ext cx="1270" cy="5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1889" tIns="50944" rIns="101889" bIns="50944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Kilépés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1"/>
  </sheetPr>
  <dimension ref="A1:Q47"/>
  <sheetViews>
    <sheetView showGridLines="0" tabSelected="1" showOutlineSymbols="0" zoomScalePageLayoutView="0" workbookViewId="0" topLeftCell="A1">
      <selection activeCell="B6" sqref="B6:K7"/>
    </sheetView>
  </sheetViews>
  <sheetFormatPr defaultColWidth="9.140625" defaultRowHeight="12.75"/>
  <cols>
    <col min="1" max="1" width="9.7109375" style="16" customWidth="1"/>
    <col min="2" max="11" width="8.7109375" style="16" customWidth="1"/>
    <col min="12" max="13" width="8.8515625" style="16" customWidth="1"/>
    <col min="14" max="17" width="8.8515625" style="2" customWidth="1"/>
  </cols>
  <sheetData>
    <row r="1" spans="14:15" ht="11.25" customHeight="1">
      <c r="N1" s="16"/>
      <c r="O1" s="16"/>
    </row>
    <row r="2" spans="2:15" ht="6" customHeight="1">
      <c r="B2" s="202" t="s">
        <v>127</v>
      </c>
      <c r="C2" s="203"/>
      <c r="D2" s="203"/>
      <c r="E2" s="203"/>
      <c r="F2" s="203"/>
      <c r="G2" s="203"/>
      <c r="H2" s="203"/>
      <c r="I2" s="203"/>
      <c r="J2" s="203"/>
      <c r="K2" s="203"/>
      <c r="N2" s="16"/>
      <c r="O2" s="16"/>
    </row>
    <row r="3" spans="2:15" ht="4.5" customHeight="1">
      <c r="B3" s="203"/>
      <c r="C3" s="203"/>
      <c r="D3" s="203"/>
      <c r="E3" s="203"/>
      <c r="F3" s="203"/>
      <c r="G3" s="203"/>
      <c r="H3" s="203"/>
      <c r="I3" s="203"/>
      <c r="J3" s="203"/>
      <c r="K3" s="203"/>
      <c r="N3" s="16"/>
      <c r="O3" s="16"/>
    </row>
    <row r="4" spans="1:17" s="22" customFormat="1" ht="15">
      <c r="A4" s="21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1"/>
      <c r="M4" s="21"/>
      <c r="N4" s="21"/>
      <c r="O4" s="21"/>
      <c r="P4" s="23"/>
      <c r="Q4" s="23"/>
    </row>
    <row r="5" spans="2:15" ht="38.25" customHeight="1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N5" s="16"/>
      <c r="O5" s="16"/>
    </row>
    <row r="6" spans="2:12" s="16" customFormat="1" ht="14.25" customHeight="1">
      <c r="B6" s="202" t="s">
        <v>65</v>
      </c>
      <c r="C6" s="204"/>
      <c r="D6" s="204"/>
      <c r="E6" s="204"/>
      <c r="F6" s="204"/>
      <c r="G6" s="204"/>
      <c r="H6" s="204"/>
      <c r="I6" s="204"/>
      <c r="J6" s="204"/>
      <c r="K6" s="204"/>
      <c r="L6" s="20"/>
    </row>
    <row r="7" spans="2:15" ht="32.25" customHeight="1"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"/>
      <c r="N7" s="16"/>
      <c r="O7" s="16"/>
    </row>
    <row r="8" ht="11.25" customHeight="1"/>
    <row r="9" spans="2:12" s="26" customFormat="1" ht="12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7"/>
    </row>
    <row r="10" spans="14:15" ht="18" customHeight="1">
      <c r="N10" s="16"/>
      <c r="O10" s="16"/>
    </row>
    <row r="11" spans="14:15" ht="12.75">
      <c r="N11" s="16"/>
      <c r="O11" s="16"/>
    </row>
    <row r="12" spans="2:15" ht="18">
      <c r="B12" s="24"/>
      <c r="N12" s="16"/>
      <c r="O12" s="16"/>
    </row>
    <row r="13" spans="14:15" ht="12.75">
      <c r="N13" s="16"/>
      <c r="O13" s="16"/>
    </row>
    <row r="14" spans="6:15" ht="12.75">
      <c r="F14" s="19"/>
      <c r="N14" s="16"/>
      <c r="O14" s="16"/>
    </row>
    <row r="15" spans="6:15" ht="12.75">
      <c r="F15" s="19"/>
      <c r="N15" s="16"/>
      <c r="O15" s="16"/>
    </row>
    <row r="16" spans="6:15" ht="12.75">
      <c r="F16" s="19"/>
      <c r="N16" s="16"/>
      <c r="O16" s="16"/>
    </row>
    <row r="17" spans="5:15" ht="18.75">
      <c r="E17" s="28" t="s">
        <v>64</v>
      </c>
      <c r="F17" s="19"/>
      <c r="N17" s="16"/>
      <c r="O17" s="16"/>
    </row>
    <row r="18" spans="6:15" ht="12.75">
      <c r="F18" s="19"/>
      <c r="N18" s="16"/>
      <c r="O18" s="16"/>
    </row>
    <row r="19" spans="2:15" ht="15.75">
      <c r="B19" s="34" t="s">
        <v>79</v>
      </c>
      <c r="C19" s="35" t="s">
        <v>84</v>
      </c>
      <c r="D19" s="35"/>
      <c r="E19" s="35"/>
      <c r="F19" s="36" t="s">
        <v>83</v>
      </c>
      <c r="G19" s="35"/>
      <c r="H19" s="35"/>
      <c r="I19" s="35"/>
      <c r="J19" s="35"/>
      <c r="K19" s="37"/>
      <c r="N19" s="16"/>
      <c r="O19" s="16"/>
    </row>
    <row r="20" spans="2:15" ht="15.75">
      <c r="B20" s="38" t="s">
        <v>86</v>
      </c>
      <c r="C20" s="16" t="s">
        <v>81</v>
      </c>
      <c r="K20" s="39"/>
      <c r="N20" s="16"/>
      <c r="O20" s="16"/>
    </row>
    <row r="21" spans="2:15" ht="15.75">
      <c r="B21" s="38" t="s">
        <v>87</v>
      </c>
      <c r="C21" s="16" t="s">
        <v>85</v>
      </c>
      <c r="F21" s="19"/>
      <c r="K21" s="39"/>
      <c r="N21" s="16"/>
      <c r="O21" s="16"/>
    </row>
    <row r="22" spans="2:15" ht="15.75">
      <c r="B22" s="40" t="s">
        <v>80</v>
      </c>
      <c r="C22" s="41" t="s">
        <v>82</v>
      </c>
      <c r="D22" s="41"/>
      <c r="E22" s="41"/>
      <c r="F22" s="42"/>
      <c r="G22" s="41"/>
      <c r="H22" s="41"/>
      <c r="I22" s="41"/>
      <c r="J22" s="41"/>
      <c r="K22" s="43"/>
      <c r="N22" s="16"/>
      <c r="O22" s="16"/>
    </row>
    <row r="23" spans="6:15" ht="12.75">
      <c r="F23" s="19"/>
      <c r="G23" s="19"/>
      <c r="N23" s="16"/>
      <c r="O23" s="16"/>
    </row>
    <row r="24" spans="6:15" ht="12.75">
      <c r="F24" s="19"/>
      <c r="N24" s="16"/>
      <c r="O24" s="16"/>
    </row>
    <row r="25" spans="6:15" ht="12.75">
      <c r="F25" s="19"/>
      <c r="N25" s="16"/>
      <c r="O25" s="16"/>
    </row>
    <row r="26" spans="6:15" ht="12.75">
      <c r="F26" s="19"/>
      <c r="N26" s="16"/>
      <c r="O26" s="16"/>
    </row>
    <row r="27" spans="6:15" ht="12.75">
      <c r="F27" s="19"/>
      <c r="N27" s="16"/>
      <c r="O27" s="16"/>
    </row>
    <row r="28" spans="6:15" ht="12.75">
      <c r="F28" s="19"/>
      <c r="N28" s="16"/>
      <c r="O28" s="16"/>
    </row>
    <row r="29" spans="6:15" ht="12.75">
      <c r="F29" s="19"/>
      <c r="N29" s="16"/>
      <c r="O29" s="16"/>
    </row>
    <row r="30" spans="6:15" ht="12.75">
      <c r="F30" s="19"/>
      <c r="N30" s="16"/>
      <c r="O30" s="16"/>
    </row>
    <row r="31" spans="6:15" ht="12.75">
      <c r="F31" s="19"/>
      <c r="N31" s="16"/>
      <c r="O31" s="16"/>
    </row>
    <row r="32" spans="6:15" ht="12.75">
      <c r="F32" s="19"/>
      <c r="N32" s="16"/>
      <c r="O32" s="16"/>
    </row>
    <row r="33" spans="6:15" ht="12.75">
      <c r="F33" s="19"/>
      <c r="N33" s="16"/>
      <c r="O33" s="16"/>
    </row>
    <row r="34" ht="12.75">
      <c r="F34" s="19"/>
    </row>
    <row r="35" ht="12.75">
      <c r="F35" s="19"/>
    </row>
    <row r="36" ht="12.75">
      <c r="F36" s="19"/>
    </row>
    <row r="37" ht="12.75">
      <c r="F37" s="19"/>
    </row>
    <row r="38" ht="12.75">
      <c r="F38" s="19"/>
    </row>
    <row r="39" ht="12.75">
      <c r="F39" s="19"/>
    </row>
    <row r="40" ht="12.75">
      <c r="F40" s="19"/>
    </row>
    <row r="41" ht="12.75">
      <c r="F41" s="19"/>
    </row>
    <row r="42" ht="12.75">
      <c r="F42" s="19"/>
    </row>
    <row r="43" ht="12.75">
      <c r="F43" s="19"/>
    </row>
    <row r="44" ht="12.75">
      <c r="F44" s="19"/>
    </row>
    <row r="45" ht="12.75">
      <c r="F45" s="19"/>
    </row>
    <row r="46" ht="12.75">
      <c r="F46" s="19"/>
    </row>
    <row r="47" ht="12.75">
      <c r="F47" s="19"/>
    </row>
  </sheetData>
  <sheetProtection/>
  <mergeCells count="2">
    <mergeCell ref="B2:K5"/>
    <mergeCell ref="B6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"/>
  <dimension ref="A1:C69"/>
  <sheetViews>
    <sheetView zoomScalePageLayoutView="0" workbookViewId="0" topLeftCell="A22">
      <selection activeCell="A49" sqref="A49:IV49"/>
    </sheetView>
  </sheetViews>
  <sheetFormatPr defaultColWidth="9.140625" defaultRowHeight="12" customHeight="1"/>
  <cols>
    <col min="1" max="1" width="107.421875" style="144" customWidth="1"/>
  </cols>
  <sheetData>
    <row r="1" ht="36" customHeight="1">
      <c r="A1" s="139" t="s">
        <v>95</v>
      </c>
    </row>
    <row r="2" ht="13.5" customHeight="1">
      <c r="A2" s="140"/>
    </row>
    <row r="3" ht="13.5" customHeight="1">
      <c r="A3" s="141" t="s">
        <v>130</v>
      </c>
    </row>
    <row r="4" ht="13.5" customHeight="1">
      <c r="A4" s="141" t="s">
        <v>131</v>
      </c>
    </row>
    <row r="5" ht="13.5" customHeight="1">
      <c r="A5" s="141" t="s">
        <v>132</v>
      </c>
    </row>
    <row r="6" ht="13.5" customHeight="1">
      <c r="A6" s="141" t="s">
        <v>133</v>
      </c>
    </row>
    <row r="7" ht="13.5" customHeight="1">
      <c r="A7" s="141"/>
    </row>
    <row r="8" ht="68.25" customHeight="1">
      <c r="A8" s="201" t="s">
        <v>135</v>
      </c>
    </row>
    <row r="9" ht="13.5" customHeight="1">
      <c r="A9" s="205" t="s">
        <v>136</v>
      </c>
    </row>
    <row r="10" ht="13.5" customHeight="1">
      <c r="A10" s="206"/>
    </row>
    <row r="11" ht="13.5" customHeight="1">
      <c r="A11" s="206"/>
    </row>
    <row r="12" ht="13.5" customHeight="1">
      <c r="A12" s="206"/>
    </row>
    <row r="13" ht="13.5" customHeight="1">
      <c r="A13" s="206"/>
    </row>
    <row r="14" ht="13.5" customHeight="1">
      <c r="A14" s="206"/>
    </row>
    <row r="15" spans="1:3" ht="13.5" customHeight="1">
      <c r="A15" s="206"/>
      <c r="C15" s="108"/>
    </row>
    <row r="16" ht="13.5" customHeight="1">
      <c r="A16" s="206"/>
    </row>
    <row r="17" ht="13.5" customHeight="1">
      <c r="A17" s="206"/>
    </row>
    <row r="18" ht="13.5" customHeight="1">
      <c r="A18" s="141"/>
    </row>
    <row r="19" ht="13.5" customHeight="1">
      <c r="A19" s="142" t="s">
        <v>96</v>
      </c>
    </row>
    <row r="20" ht="13.5" customHeight="1">
      <c r="A20" s="141"/>
    </row>
    <row r="21" ht="15" customHeight="1">
      <c r="A21" s="141" t="s">
        <v>97</v>
      </c>
    </row>
    <row r="22" ht="15" customHeight="1">
      <c r="A22" s="141" t="s">
        <v>98</v>
      </c>
    </row>
    <row r="23" ht="15" customHeight="1">
      <c r="A23" s="141" t="s">
        <v>99</v>
      </c>
    </row>
    <row r="24" ht="15" customHeight="1">
      <c r="A24" s="141" t="s">
        <v>100</v>
      </c>
    </row>
    <row r="25" ht="15" customHeight="1">
      <c r="A25" s="141" t="s">
        <v>101</v>
      </c>
    </row>
    <row r="26" ht="15" customHeight="1">
      <c r="A26" s="141" t="s">
        <v>102</v>
      </c>
    </row>
    <row r="27" ht="15" customHeight="1">
      <c r="A27" s="143" t="s">
        <v>103</v>
      </c>
    </row>
    <row r="28" ht="15" customHeight="1">
      <c r="A28" s="143" t="s">
        <v>104</v>
      </c>
    </row>
    <row r="29" ht="15" customHeight="1">
      <c r="A29" s="143" t="s">
        <v>105</v>
      </c>
    </row>
    <row r="30" ht="15" customHeight="1">
      <c r="A30" s="141" t="s">
        <v>106</v>
      </c>
    </row>
    <row r="31" ht="15" customHeight="1">
      <c r="A31" s="141" t="s">
        <v>107</v>
      </c>
    </row>
    <row r="32" ht="15" customHeight="1">
      <c r="A32" s="141"/>
    </row>
    <row r="33" ht="15" customHeight="1">
      <c r="A33" s="141"/>
    </row>
    <row r="34" ht="15" customHeight="1">
      <c r="A34" s="141"/>
    </row>
    <row r="35" ht="6" customHeight="1" hidden="1">
      <c r="A35" s="141"/>
    </row>
    <row r="36" ht="12" customHeight="1" hidden="1">
      <c r="B36" s="109" t="s">
        <v>108</v>
      </c>
    </row>
    <row r="37" ht="12" customHeight="1" hidden="1">
      <c r="A37" s="145"/>
    </row>
    <row r="38" ht="12" customHeight="1" hidden="1">
      <c r="A38" s="145"/>
    </row>
    <row r="39" ht="12" customHeight="1" hidden="1">
      <c r="A39" s="146"/>
    </row>
    <row r="40" ht="12" customHeight="1" hidden="1">
      <c r="A40" s="147"/>
    </row>
    <row r="41" ht="6" customHeight="1" hidden="1">
      <c r="A41" s="145"/>
    </row>
    <row r="42" ht="12" customHeight="1" hidden="1">
      <c r="A42" s="145"/>
    </row>
    <row r="43" ht="12" customHeight="1" hidden="1">
      <c r="A43" s="148"/>
    </row>
    <row r="44" ht="12" customHeight="1" hidden="1">
      <c r="A44" s="148"/>
    </row>
    <row r="45" ht="12" customHeight="1" hidden="1">
      <c r="A45" s="145"/>
    </row>
    <row r="46" ht="12" customHeight="1" hidden="1">
      <c r="A46" s="145"/>
    </row>
    <row r="47" ht="12" customHeight="1" hidden="1">
      <c r="A47" s="145"/>
    </row>
    <row r="48" ht="12" customHeight="1" hidden="1">
      <c r="A48" s="141"/>
    </row>
    <row r="49" ht="309" customHeight="1"/>
    <row r="50" ht="24" customHeight="1">
      <c r="A50" s="141"/>
    </row>
    <row r="51" ht="8.25" customHeight="1">
      <c r="A51" s="141"/>
    </row>
    <row r="52" ht="13.5" customHeight="1">
      <c r="A52" s="141"/>
    </row>
    <row r="53" ht="13.5" customHeight="1">
      <c r="A53" s="141" t="s">
        <v>109</v>
      </c>
    </row>
    <row r="54" ht="13.5" customHeight="1">
      <c r="A54" s="141"/>
    </row>
    <row r="55" ht="13.5" customHeight="1">
      <c r="A55" s="141" t="s">
        <v>110</v>
      </c>
    </row>
    <row r="56" ht="13.5" customHeight="1">
      <c r="A56" s="141"/>
    </row>
    <row r="57" ht="13.5" customHeight="1">
      <c r="A57" s="141" t="s">
        <v>111</v>
      </c>
    </row>
    <row r="58" ht="13.5" customHeight="1">
      <c r="A58" s="141"/>
    </row>
    <row r="59" ht="13.5" customHeight="1">
      <c r="A59" s="141" t="s">
        <v>112</v>
      </c>
    </row>
    <row r="60" ht="13.5" customHeight="1">
      <c r="A60" s="141"/>
    </row>
    <row r="61" ht="13.5" customHeight="1">
      <c r="A61" s="141" t="s">
        <v>113</v>
      </c>
    </row>
    <row r="62" ht="13.5" customHeight="1">
      <c r="A62" s="141"/>
    </row>
    <row r="63" ht="13.5" customHeight="1">
      <c r="A63" s="141" t="s">
        <v>114</v>
      </c>
    </row>
    <row r="64" ht="15" customHeight="1">
      <c r="A64" s="141"/>
    </row>
    <row r="65" ht="15" customHeight="1">
      <c r="A65" s="141"/>
    </row>
    <row r="66" ht="15" customHeight="1">
      <c r="A66" s="141"/>
    </row>
    <row r="67" ht="15" customHeight="1">
      <c r="A67" s="141"/>
    </row>
    <row r="68" ht="15" customHeight="1">
      <c r="A68" s="141"/>
    </row>
    <row r="69" ht="15.75" customHeight="1">
      <c r="A69" s="149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</sheetData>
  <sheetProtection/>
  <mergeCells count="1">
    <mergeCell ref="A9:A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/>
  <dimension ref="A1:M43"/>
  <sheetViews>
    <sheetView zoomScalePageLayoutView="0" workbookViewId="0" topLeftCell="A1">
      <selection activeCell="B4" sqref="B4:K42"/>
    </sheetView>
  </sheetViews>
  <sheetFormatPr defaultColWidth="9.140625" defaultRowHeight="12.75"/>
  <cols>
    <col min="1" max="1" width="5.57421875" style="7" customWidth="1"/>
    <col min="2" max="2" width="8.28125" style="7" customWidth="1"/>
    <col min="3" max="3" width="6.8515625" style="7" customWidth="1"/>
    <col min="4" max="4" width="10.7109375" style="7" customWidth="1"/>
    <col min="5" max="5" width="8.28125" style="7" customWidth="1"/>
    <col min="6" max="6" width="9.140625" style="7" customWidth="1"/>
    <col min="7" max="7" width="0.85546875" style="7" customWidth="1"/>
    <col min="8" max="8" width="10.140625" style="7" customWidth="1"/>
    <col min="9" max="9" width="10.8515625" style="7" customWidth="1"/>
    <col min="10" max="10" width="11.00390625" style="7" customWidth="1"/>
    <col min="11" max="11" width="11.28125" style="7" customWidth="1"/>
    <col min="12" max="12" width="6.28125" style="107" customWidth="1"/>
    <col min="13" max="13" width="7.7109375" style="0" customWidth="1"/>
  </cols>
  <sheetData>
    <row r="1" spans="1:12" ht="37.5" customHeight="1" thickBot="1">
      <c r="A1" s="151">
        <v>0</v>
      </c>
      <c r="B1" s="209" t="s">
        <v>123</v>
      </c>
      <c r="C1" s="206"/>
      <c r="D1" s="206"/>
      <c r="E1" s="206"/>
      <c r="F1" s="207" t="s">
        <v>121</v>
      </c>
      <c r="G1" s="208"/>
      <c r="H1" s="208"/>
      <c r="I1" s="210" t="s">
        <v>128</v>
      </c>
      <c r="J1" s="211"/>
      <c r="K1" s="206"/>
      <c r="L1" s="188"/>
    </row>
    <row r="2" spans="1:13" ht="27.75" customHeight="1" thickBot="1">
      <c r="A2" s="166" t="s">
        <v>118</v>
      </c>
      <c r="B2" s="184">
        <f>SUM(B4:B42)</f>
        <v>0</v>
      </c>
      <c r="C2" s="184">
        <f aca="true" t="shared" si="0" ref="C2:K2">SUM(C4:C42)</f>
        <v>0</v>
      </c>
      <c r="D2" s="184">
        <f t="shared" si="0"/>
        <v>0</v>
      </c>
      <c r="E2" s="184">
        <f t="shared" si="0"/>
        <v>0</v>
      </c>
      <c r="F2" s="184">
        <f t="shared" si="0"/>
        <v>0</v>
      </c>
      <c r="G2" s="190"/>
      <c r="H2" s="189">
        <f t="shared" si="0"/>
        <v>0</v>
      </c>
      <c r="I2" s="184">
        <f t="shared" si="0"/>
        <v>0</v>
      </c>
      <c r="J2" s="184">
        <f t="shared" si="0"/>
        <v>0</v>
      </c>
      <c r="K2" s="184">
        <f t="shared" si="0"/>
        <v>0</v>
      </c>
      <c r="M2" s="107"/>
    </row>
    <row r="3" spans="1:13" ht="42" customHeight="1" thickBot="1">
      <c r="A3" s="159" t="s">
        <v>71</v>
      </c>
      <c r="B3" s="160" t="s">
        <v>55</v>
      </c>
      <c r="C3" s="161" t="s">
        <v>41</v>
      </c>
      <c r="D3" s="161" t="s">
        <v>52</v>
      </c>
      <c r="E3" s="161" t="s">
        <v>53</v>
      </c>
      <c r="F3" s="161" t="s">
        <v>54</v>
      </c>
      <c r="G3" s="191"/>
      <c r="H3" s="162" t="s">
        <v>56</v>
      </c>
      <c r="I3" s="161" t="s">
        <v>57</v>
      </c>
      <c r="J3" s="161" t="s">
        <v>58</v>
      </c>
      <c r="K3" s="163" t="s">
        <v>124</v>
      </c>
      <c r="L3" s="164" t="s">
        <v>75</v>
      </c>
      <c r="M3" s="165" t="s">
        <v>120</v>
      </c>
    </row>
    <row r="4" spans="1:13" ht="12.75">
      <c r="A4" s="31" t="s">
        <v>3</v>
      </c>
      <c r="B4" s="173"/>
      <c r="C4" s="173"/>
      <c r="D4" s="173"/>
      <c r="E4" s="173"/>
      <c r="F4" s="173"/>
      <c r="G4" s="192"/>
      <c r="H4" s="180"/>
      <c r="I4" s="180"/>
      <c r="J4" s="180"/>
      <c r="K4" s="186"/>
      <c r="L4" s="157">
        <v>0</v>
      </c>
      <c r="M4" s="167">
        <f>SUM(H4:K4)</f>
        <v>0</v>
      </c>
    </row>
    <row r="5" spans="1:13" ht="12.75">
      <c r="A5" s="31" t="s">
        <v>4</v>
      </c>
      <c r="B5" s="173"/>
      <c r="C5" s="173"/>
      <c r="D5" s="173"/>
      <c r="E5" s="173"/>
      <c r="F5" s="173"/>
      <c r="G5" s="192"/>
      <c r="H5" s="180"/>
      <c r="I5" s="180"/>
      <c r="J5" s="180"/>
      <c r="K5" s="186"/>
      <c r="L5" s="157">
        <f>+A5/12</f>
        <v>0.08333333333333333</v>
      </c>
      <c r="M5" s="167">
        <f aca="true" t="shared" si="1" ref="M5:M42">SUM(H5:K5)</f>
        <v>0</v>
      </c>
    </row>
    <row r="6" spans="1:13" ht="12.75">
      <c r="A6" s="31" t="s">
        <v>5</v>
      </c>
      <c r="B6" s="173"/>
      <c r="C6" s="173"/>
      <c r="D6" s="173"/>
      <c r="E6" s="173"/>
      <c r="F6" s="173"/>
      <c r="G6" s="192"/>
      <c r="H6" s="180"/>
      <c r="I6" s="180"/>
      <c r="J6" s="180"/>
      <c r="K6" s="186"/>
      <c r="L6" s="157">
        <f aca="true" t="shared" si="2" ref="L6:L42">+A6/12</f>
        <v>0.16666666666666666</v>
      </c>
      <c r="M6" s="167">
        <f t="shared" si="1"/>
        <v>0</v>
      </c>
    </row>
    <row r="7" spans="1:13" ht="12.75">
      <c r="A7" s="31" t="s">
        <v>6</v>
      </c>
      <c r="B7" s="173"/>
      <c r="C7" s="173"/>
      <c r="D7" s="173"/>
      <c r="E7" s="173"/>
      <c r="F7" s="173"/>
      <c r="G7" s="192"/>
      <c r="H7" s="180"/>
      <c r="I7" s="180"/>
      <c r="J7" s="180"/>
      <c r="K7" s="186"/>
      <c r="L7" s="157">
        <f t="shared" si="2"/>
        <v>0.25</v>
      </c>
      <c r="M7" s="167">
        <f t="shared" si="1"/>
        <v>0</v>
      </c>
    </row>
    <row r="8" spans="1:13" ht="12.75">
      <c r="A8" s="31" t="s">
        <v>7</v>
      </c>
      <c r="B8" s="173"/>
      <c r="C8" s="173"/>
      <c r="D8" s="173"/>
      <c r="E8" s="173"/>
      <c r="F8" s="173"/>
      <c r="G8" s="192"/>
      <c r="H8" s="180"/>
      <c r="I8" s="180"/>
      <c r="J8" s="180"/>
      <c r="K8" s="186"/>
      <c r="L8" s="157">
        <f t="shared" si="2"/>
        <v>0.3333333333333333</v>
      </c>
      <c r="M8" s="167">
        <f t="shared" si="1"/>
        <v>0</v>
      </c>
    </row>
    <row r="9" spans="1:13" ht="12.75">
      <c r="A9" s="31" t="s">
        <v>8</v>
      </c>
      <c r="B9" s="173"/>
      <c r="C9" s="173"/>
      <c r="D9" s="173"/>
      <c r="E9" s="173"/>
      <c r="F9" s="173"/>
      <c r="G9" s="192"/>
      <c r="H9" s="180"/>
      <c r="I9" s="180"/>
      <c r="J9" s="180"/>
      <c r="K9" s="186"/>
      <c r="L9" s="157">
        <f t="shared" si="2"/>
        <v>0.4166666666666667</v>
      </c>
      <c r="M9" s="167">
        <f t="shared" si="1"/>
        <v>0</v>
      </c>
    </row>
    <row r="10" spans="1:13" ht="12.75">
      <c r="A10" s="31" t="s">
        <v>9</v>
      </c>
      <c r="B10" s="173"/>
      <c r="C10" s="173"/>
      <c r="D10" s="173"/>
      <c r="E10" s="173"/>
      <c r="F10" s="173"/>
      <c r="G10" s="192"/>
      <c r="H10" s="180"/>
      <c r="I10" s="180"/>
      <c r="J10" s="180"/>
      <c r="K10" s="186"/>
      <c r="L10" s="157">
        <f t="shared" si="2"/>
        <v>0.5</v>
      </c>
      <c r="M10" s="167">
        <f t="shared" si="1"/>
        <v>0</v>
      </c>
    </row>
    <row r="11" spans="1:13" ht="12.75">
      <c r="A11" s="31" t="s">
        <v>10</v>
      </c>
      <c r="B11" s="173"/>
      <c r="C11" s="173"/>
      <c r="D11" s="173"/>
      <c r="E11" s="173"/>
      <c r="F11" s="173"/>
      <c r="G11" s="192"/>
      <c r="H11" s="180"/>
      <c r="I11" s="180"/>
      <c r="J11" s="180"/>
      <c r="K11" s="186"/>
      <c r="L11" s="157">
        <f t="shared" si="2"/>
        <v>0.6666666666666666</v>
      </c>
      <c r="M11" s="167">
        <f t="shared" si="1"/>
        <v>0</v>
      </c>
    </row>
    <row r="12" spans="1:13" ht="12.75">
      <c r="A12" s="31" t="s">
        <v>11</v>
      </c>
      <c r="B12" s="173"/>
      <c r="C12" s="173"/>
      <c r="D12" s="173"/>
      <c r="E12" s="173"/>
      <c r="F12" s="173"/>
      <c r="G12" s="192"/>
      <c r="H12" s="180"/>
      <c r="I12" s="180"/>
      <c r="J12" s="180"/>
      <c r="K12" s="186"/>
      <c r="L12" s="157">
        <f t="shared" si="2"/>
        <v>0.8333333333333334</v>
      </c>
      <c r="M12" s="167">
        <f t="shared" si="1"/>
        <v>0</v>
      </c>
    </row>
    <row r="13" spans="1:13" ht="12.75">
      <c r="A13" s="31" t="s">
        <v>12</v>
      </c>
      <c r="B13" s="173"/>
      <c r="C13" s="173"/>
      <c r="D13" s="173"/>
      <c r="E13" s="173"/>
      <c r="F13" s="173"/>
      <c r="G13" s="192"/>
      <c r="H13" s="180"/>
      <c r="I13" s="180"/>
      <c r="J13" s="180"/>
      <c r="K13" s="186"/>
      <c r="L13" s="157">
        <f t="shared" si="2"/>
        <v>1</v>
      </c>
      <c r="M13" s="167">
        <f t="shared" si="1"/>
        <v>0</v>
      </c>
    </row>
    <row r="14" spans="1:13" ht="12.75">
      <c r="A14" s="31" t="s">
        <v>13</v>
      </c>
      <c r="B14" s="173"/>
      <c r="C14" s="173"/>
      <c r="D14" s="173"/>
      <c r="E14" s="173"/>
      <c r="F14" s="173"/>
      <c r="G14" s="192"/>
      <c r="H14" s="180"/>
      <c r="I14" s="180"/>
      <c r="J14" s="180"/>
      <c r="K14" s="186"/>
      <c r="L14" s="157">
        <f t="shared" si="2"/>
        <v>1.25</v>
      </c>
      <c r="M14" s="167">
        <f t="shared" si="1"/>
        <v>0</v>
      </c>
    </row>
    <row r="15" spans="1:13" ht="12.75">
      <c r="A15" s="31" t="s">
        <v>14</v>
      </c>
      <c r="B15" s="173"/>
      <c r="C15" s="173"/>
      <c r="D15" s="173"/>
      <c r="E15" s="173"/>
      <c r="F15" s="173"/>
      <c r="G15" s="192"/>
      <c r="H15" s="180"/>
      <c r="I15" s="180"/>
      <c r="J15" s="180"/>
      <c r="K15" s="186"/>
      <c r="L15" s="157">
        <f t="shared" si="2"/>
        <v>1.5</v>
      </c>
      <c r="M15" s="167">
        <f t="shared" si="1"/>
        <v>0</v>
      </c>
    </row>
    <row r="16" spans="1:13" ht="12.75">
      <c r="A16" s="31" t="s">
        <v>15</v>
      </c>
      <c r="B16" s="173"/>
      <c r="C16" s="173"/>
      <c r="D16" s="173"/>
      <c r="E16" s="173"/>
      <c r="F16" s="173"/>
      <c r="G16" s="192"/>
      <c r="H16" s="180"/>
      <c r="I16" s="180"/>
      <c r="J16" s="180"/>
      <c r="K16" s="186"/>
      <c r="L16" s="157">
        <f t="shared" si="2"/>
        <v>1.75</v>
      </c>
      <c r="M16" s="167">
        <f t="shared" si="1"/>
        <v>0</v>
      </c>
    </row>
    <row r="17" spans="1:13" ht="12.75">
      <c r="A17" s="31" t="s">
        <v>16</v>
      </c>
      <c r="B17" s="173"/>
      <c r="C17" s="173"/>
      <c r="D17" s="173"/>
      <c r="E17" s="173"/>
      <c r="F17" s="173"/>
      <c r="G17" s="192"/>
      <c r="H17" s="180"/>
      <c r="I17" s="180"/>
      <c r="J17" s="180"/>
      <c r="K17" s="186"/>
      <c r="L17" s="157">
        <f t="shared" si="2"/>
        <v>2</v>
      </c>
      <c r="M17" s="167">
        <f t="shared" si="1"/>
        <v>0</v>
      </c>
    </row>
    <row r="18" spans="1:13" ht="12.75">
      <c r="A18" s="31" t="s">
        <v>17</v>
      </c>
      <c r="B18" s="173"/>
      <c r="C18" s="173"/>
      <c r="D18" s="173"/>
      <c r="E18" s="173"/>
      <c r="F18" s="173"/>
      <c r="G18" s="192"/>
      <c r="H18" s="180"/>
      <c r="I18" s="180"/>
      <c r="J18" s="180"/>
      <c r="K18" s="186"/>
      <c r="L18" s="157">
        <f t="shared" si="2"/>
        <v>3</v>
      </c>
      <c r="M18" s="167">
        <f t="shared" si="1"/>
        <v>0</v>
      </c>
    </row>
    <row r="19" spans="1:13" ht="12.75">
      <c r="A19" s="31" t="s">
        <v>18</v>
      </c>
      <c r="B19" s="173"/>
      <c r="C19" s="173"/>
      <c r="D19" s="173"/>
      <c r="E19" s="173"/>
      <c r="F19" s="173"/>
      <c r="G19" s="192"/>
      <c r="H19" s="180"/>
      <c r="I19" s="180"/>
      <c r="J19" s="180"/>
      <c r="K19" s="186"/>
      <c r="L19" s="157">
        <f t="shared" si="2"/>
        <v>4</v>
      </c>
      <c r="M19" s="167">
        <f t="shared" si="1"/>
        <v>0</v>
      </c>
    </row>
    <row r="20" spans="1:13" ht="12.75">
      <c r="A20" s="31" t="s">
        <v>19</v>
      </c>
      <c r="B20" s="173"/>
      <c r="C20" s="173"/>
      <c r="D20" s="173"/>
      <c r="E20" s="173"/>
      <c r="F20" s="173"/>
      <c r="G20" s="192"/>
      <c r="H20" s="180"/>
      <c r="I20" s="180"/>
      <c r="J20" s="180"/>
      <c r="K20" s="186"/>
      <c r="L20" s="157">
        <f t="shared" si="2"/>
        <v>5</v>
      </c>
      <c r="M20" s="167">
        <f t="shared" si="1"/>
        <v>0</v>
      </c>
    </row>
    <row r="21" spans="1:13" ht="12.75">
      <c r="A21" s="31" t="s">
        <v>20</v>
      </c>
      <c r="B21" s="173"/>
      <c r="C21" s="173"/>
      <c r="D21" s="173"/>
      <c r="E21" s="173"/>
      <c r="F21" s="173"/>
      <c r="G21" s="192"/>
      <c r="H21" s="180"/>
      <c r="I21" s="180"/>
      <c r="J21" s="180"/>
      <c r="K21" s="186"/>
      <c r="L21" s="157">
        <f t="shared" si="2"/>
        <v>6</v>
      </c>
      <c r="M21" s="167">
        <f t="shared" si="1"/>
        <v>0</v>
      </c>
    </row>
    <row r="22" spans="1:13" ht="12.75">
      <c r="A22" s="31" t="s">
        <v>21</v>
      </c>
      <c r="B22" s="173"/>
      <c r="C22" s="173"/>
      <c r="D22" s="173"/>
      <c r="E22" s="173"/>
      <c r="F22" s="173"/>
      <c r="G22" s="192"/>
      <c r="H22" s="180"/>
      <c r="I22" s="180"/>
      <c r="J22" s="180"/>
      <c r="K22" s="186"/>
      <c r="L22" s="157">
        <f t="shared" si="2"/>
        <v>7</v>
      </c>
      <c r="M22" s="167">
        <f t="shared" si="1"/>
        <v>0</v>
      </c>
    </row>
    <row r="23" spans="1:13" ht="12.75">
      <c r="A23" s="31" t="s">
        <v>22</v>
      </c>
      <c r="B23" s="173"/>
      <c r="C23" s="173"/>
      <c r="D23" s="173"/>
      <c r="E23" s="173"/>
      <c r="F23" s="173"/>
      <c r="G23" s="192"/>
      <c r="H23" s="180"/>
      <c r="I23" s="180"/>
      <c r="J23" s="180"/>
      <c r="K23" s="186"/>
      <c r="L23" s="157">
        <f t="shared" si="2"/>
        <v>8</v>
      </c>
      <c r="M23" s="167">
        <f t="shared" si="1"/>
        <v>0</v>
      </c>
    </row>
    <row r="24" spans="1:13" ht="12.75">
      <c r="A24" s="31" t="s">
        <v>23</v>
      </c>
      <c r="B24" s="173"/>
      <c r="C24" s="173"/>
      <c r="D24" s="173"/>
      <c r="E24" s="173"/>
      <c r="F24" s="173"/>
      <c r="G24" s="192"/>
      <c r="H24" s="180"/>
      <c r="I24" s="180"/>
      <c r="J24" s="180"/>
      <c r="K24" s="186"/>
      <c r="L24" s="157">
        <f t="shared" si="2"/>
        <v>9</v>
      </c>
      <c r="M24" s="167">
        <f t="shared" si="1"/>
        <v>0</v>
      </c>
    </row>
    <row r="25" spans="1:13" ht="12.75">
      <c r="A25" s="31" t="s">
        <v>24</v>
      </c>
      <c r="B25" s="173"/>
      <c r="C25" s="173"/>
      <c r="D25" s="173"/>
      <c r="E25" s="173"/>
      <c r="F25" s="173"/>
      <c r="G25" s="192"/>
      <c r="H25" s="180"/>
      <c r="I25" s="180"/>
      <c r="J25" s="180"/>
      <c r="K25" s="186"/>
      <c r="L25" s="157">
        <f t="shared" si="2"/>
        <v>10</v>
      </c>
      <c r="M25" s="167">
        <f t="shared" si="1"/>
        <v>0</v>
      </c>
    </row>
    <row r="26" spans="1:13" ht="12.75">
      <c r="A26" s="31" t="s">
        <v>25</v>
      </c>
      <c r="B26" s="173"/>
      <c r="C26" s="173"/>
      <c r="D26" s="173"/>
      <c r="E26" s="173"/>
      <c r="F26" s="173"/>
      <c r="G26" s="192"/>
      <c r="H26" s="180"/>
      <c r="I26" s="180"/>
      <c r="J26" s="180"/>
      <c r="K26" s="186"/>
      <c r="L26" s="157">
        <f t="shared" si="2"/>
        <v>10.5</v>
      </c>
      <c r="M26" s="167">
        <f t="shared" si="1"/>
        <v>0</v>
      </c>
    </row>
    <row r="27" spans="1:13" ht="12.75">
      <c r="A27" s="31" t="s">
        <v>26</v>
      </c>
      <c r="B27" s="173"/>
      <c r="C27" s="173"/>
      <c r="D27" s="173"/>
      <c r="E27" s="173"/>
      <c r="F27" s="173"/>
      <c r="G27" s="192"/>
      <c r="H27" s="180"/>
      <c r="I27" s="180"/>
      <c r="J27" s="180"/>
      <c r="K27" s="186"/>
      <c r="L27" s="157">
        <f t="shared" si="2"/>
        <v>11</v>
      </c>
      <c r="M27" s="167">
        <f t="shared" si="1"/>
        <v>0</v>
      </c>
    </row>
    <row r="28" spans="1:13" ht="12.75">
      <c r="A28" s="31" t="s">
        <v>27</v>
      </c>
      <c r="B28" s="173"/>
      <c r="C28" s="173"/>
      <c r="D28" s="173"/>
      <c r="E28" s="173"/>
      <c r="F28" s="173"/>
      <c r="G28" s="192"/>
      <c r="H28" s="180"/>
      <c r="I28" s="180"/>
      <c r="J28" s="180"/>
      <c r="K28" s="186"/>
      <c r="L28" s="157">
        <f t="shared" si="2"/>
        <v>11.5</v>
      </c>
      <c r="M28" s="167">
        <f t="shared" si="1"/>
        <v>0</v>
      </c>
    </row>
    <row r="29" spans="1:13" ht="12.75">
      <c r="A29" s="31" t="s">
        <v>28</v>
      </c>
      <c r="B29" s="173"/>
      <c r="C29" s="173"/>
      <c r="D29" s="173"/>
      <c r="E29" s="173"/>
      <c r="F29" s="173"/>
      <c r="G29" s="192"/>
      <c r="H29" s="180"/>
      <c r="I29" s="180"/>
      <c r="J29" s="180"/>
      <c r="K29" s="186"/>
      <c r="L29" s="157">
        <f t="shared" si="2"/>
        <v>12</v>
      </c>
      <c r="M29" s="167">
        <f t="shared" si="1"/>
        <v>0</v>
      </c>
    </row>
    <row r="30" spans="1:13" ht="12.75">
      <c r="A30" s="31" t="s">
        <v>29</v>
      </c>
      <c r="B30" s="173"/>
      <c r="C30" s="173"/>
      <c r="D30" s="173"/>
      <c r="E30" s="173"/>
      <c r="F30" s="173"/>
      <c r="G30" s="192"/>
      <c r="H30" s="180"/>
      <c r="I30" s="180"/>
      <c r="J30" s="180"/>
      <c r="K30" s="186"/>
      <c r="L30" s="157">
        <f t="shared" si="2"/>
        <v>12.5</v>
      </c>
      <c r="M30" s="167">
        <f t="shared" si="1"/>
        <v>0</v>
      </c>
    </row>
    <row r="31" spans="1:13" ht="12.75">
      <c r="A31" s="31" t="s">
        <v>30</v>
      </c>
      <c r="B31" s="173"/>
      <c r="C31" s="173"/>
      <c r="D31" s="173"/>
      <c r="E31" s="173"/>
      <c r="F31" s="173"/>
      <c r="G31" s="192"/>
      <c r="H31" s="180"/>
      <c r="I31" s="180"/>
      <c r="J31" s="180"/>
      <c r="K31" s="186"/>
      <c r="L31" s="157">
        <f t="shared" si="2"/>
        <v>13</v>
      </c>
      <c r="M31" s="167">
        <f t="shared" si="1"/>
        <v>0</v>
      </c>
    </row>
    <row r="32" spans="1:13" ht="12.75">
      <c r="A32" s="31" t="s">
        <v>31</v>
      </c>
      <c r="B32" s="173"/>
      <c r="C32" s="173"/>
      <c r="D32" s="173"/>
      <c r="E32" s="173"/>
      <c r="F32" s="173"/>
      <c r="G32" s="192"/>
      <c r="H32" s="180"/>
      <c r="I32" s="180"/>
      <c r="J32" s="180"/>
      <c r="K32" s="186"/>
      <c r="L32" s="157">
        <f t="shared" si="2"/>
        <v>13.5</v>
      </c>
      <c r="M32" s="167">
        <f t="shared" si="1"/>
        <v>0</v>
      </c>
    </row>
    <row r="33" spans="1:13" ht="12.75">
      <c r="A33" s="31" t="s">
        <v>32</v>
      </c>
      <c r="B33" s="173"/>
      <c r="C33" s="173"/>
      <c r="D33" s="173"/>
      <c r="E33" s="173"/>
      <c r="F33" s="173"/>
      <c r="G33" s="192"/>
      <c r="H33" s="180"/>
      <c r="I33" s="180"/>
      <c r="J33" s="180"/>
      <c r="K33" s="186"/>
      <c r="L33" s="157">
        <f t="shared" si="2"/>
        <v>14</v>
      </c>
      <c r="M33" s="167">
        <f t="shared" si="1"/>
        <v>0</v>
      </c>
    </row>
    <row r="34" spans="1:13" ht="12.75">
      <c r="A34" s="31" t="s">
        <v>33</v>
      </c>
      <c r="B34" s="173"/>
      <c r="C34" s="173"/>
      <c r="D34" s="173"/>
      <c r="E34" s="173"/>
      <c r="F34" s="173"/>
      <c r="G34" s="192"/>
      <c r="H34" s="180"/>
      <c r="I34" s="180"/>
      <c r="J34" s="180"/>
      <c r="K34" s="186"/>
      <c r="L34" s="157">
        <f t="shared" si="2"/>
        <v>14.5</v>
      </c>
      <c r="M34" s="167">
        <f t="shared" si="1"/>
        <v>0</v>
      </c>
    </row>
    <row r="35" spans="1:13" ht="12.75">
      <c r="A35" s="31" t="s">
        <v>34</v>
      </c>
      <c r="B35" s="173"/>
      <c r="C35" s="173"/>
      <c r="D35" s="173"/>
      <c r="E35" s="173"/>
      <c r="F35" s="173"/>
      <c r="G35" s="192"/>
      <c r="H35" s="180"/>
      <c r="I35" s="180"/>
      <c r="J35" s="180"/>
      <c r="K35" s="186"/>
      <c r="L35" s="157">
        <f t="shared" si="2"/>
        <v>15</v>
      </c>
      <c r="M35" s="167">
        <f t="shared" si="1"/>
        <v>0</v>
      </c>
    </row>
    <row r="36" spans="1:13" ht="12.75">
      <c r="A36" s="31" t="s">
        <v>35</v>
      </c>
      <c r="B36" s="173"/>
      <c r="C36" s="173"/>
      <c r="D36" s="173"/>
      <c r="E36" s="173"/>
      <c r="F36" s="173"/>
      <c r="G36" s="192"/>
      <c r="H36" s="180"/>
      <c r="I36" s="180"/>
      <c r="J36" s="180"/>
      <c r="K36" s="186"/>
      <c r="L36" s="157">
        <f t="shared" si="2"/>
        <v>15.5</v>
      </c>
      <c r="M36" s="167">
        <f t="shared" si="1"/>
        <v>0</v>
      </c>
    </row>
    <row r="37" spans="1:13" ht="12.75">
      <c r="A37" s="31" t="s">
        <v>36</v>
      </c>
      <c r="B37" s="173"/>
      <c r="C37" s="173"/>
      <c r="D37" s="173"/>
      <c r="E37" s="173"/>
      <c r="F37" s="173"/>
      <c r="G37" s="192"/>
      <c r="H37" s="180"/>
      <c r="I37" s="180"/>
      <c r="J37" s="180"/>
      <c r="K37" s="186"/>
      <c r="L37" s="157">
        <f t="shared" si="2"/>
        <v>16</v>
      </c>
      <c r="M37" s="167">
        <f t="shared" si="1"/>
        <v>0</v>
      </c>
    </row>
    <row r="38" spans="1:13" ht="12.75">
      <c r="A38" s="31" t="s">
        <v>37</v>
      </c>
      <c r="B38" s="173"/>
      <c r="C38" s="173"/>
      <c r="D38" s="173"/>
      <c r="E38" s="173"/>
      <c r="F38" s="173"/>
      <c r="G38" s="192"/>
      <c r="H38" s="180"/>
      <c r="I38" s="180"/>
      <c r="J38" s="180"/>
      <c r="K38" s="186"/>
      <c r="L38" s="157">
        <f t="shared" si="2"/>
        <v>16.5</v>
      </c>
      <c r="M38" s="167">
        <f t="shared" si="1"/>
        <v>0</v>
      </c>
    </row>
    <row r="39" spans="1:13" ht="12.75">
      <c r="A39" s="31" t="s">
        <v>38</v>
      </c>
      <c r="B39" s="173"/>
      <c r="C39" s="173"/>
      <c r="D39" s="173"/>
      <c r="E39" s="173"/>
      <c r="F39" s="173"/>
      <c r="G39" s="192"/>
      <c r="H39" s="180"/>
      <c r="I39" s="180"/>
      <c r="J39" s="180"/>
      <c r="K39" s="186"/>
      <c r="L39" s="157">
        <f t="shared" si="2"/>
        <v>17</v>
      </c>
      <c r="M39" s="167">
        <f t="shared" si="1"/>
        <v>0</v>
      </c>
    </row>
    <row r="40" spans="1:13" ht="12.75">
      <c r="A40" s="31" t="s">
        <v>39</v>
      </c>
      <c r="B40" s="173"/>
      <c r="C40" s="173"/>
      <c r="D40" s="173"/>
      <c r="E40" s="173"/>
      <c r="F40" s="173"/>
      <c r="G40" s="192"/>
      <c r="H40" s="180"/>
      <c r="I40" s="180"/>
      <c r="J40" s="180"/>
      <c r="K40" s="186"/>
      <c r="L40" s="157">
        <f t="shared" si="2"/>
        <v>17.5</v>
      </c>
      <c r="M40" s="167">
        <f t="shared" si="1"/>
        <v>0</v>
      </c>
    </row>
    <row r="41" spans="1:13" ht="12.75">
      <c r="A41" s="31" t="s">
        <v>40</v>
      </c>
      <c r="B41" s="173"/>
      <c r="C41" s="173"/>
      <c r="D41" s="173"/>
      <c r="E41" s="173"/>
      <c r="F41" s="173"/>
      <c r="G41" s="192"/>
      <c r="H41" s="180"/>
      <c r="I41" s="180"/>
      <c r="J41" s="180"/>
      <c r="K41" s="186"/>
      <c r="L41" s="157">
        <f t="shared" si="2"/>
        <v>18</v>
      </c>
      <c r="M41" s="167">
        <f t="shared" si="1"/>
        <v>0</v>
      </c>
    </row>
    <row r="42" spans="1:13" ht="13.5" thickBot="1">
      <c r="A42" s="32" t="s">
        <v>49</v>
      </c>
      <c r="B42" s="174"/>
      <c r="C42" s="174"/>
      <c r="D42" s="174"/>
      <c r="E42" s="174"/>
      <c r="F42" s="174"/>
      <c r="G42" s="193"/>
      <c r="H42" s="181"/>
      <c r="I42" s="181"/>
      <c r="J42" s="181"/>
      <c r="K42" s="187"/>
      <c r="L42" s="158">
        <f t="shared" si="2"/>
        <v>19</v>
      </c>
      <c r="M42" s="167">
        <f t="shared" si="1"/>
        <v>0</v>
      </c>
    </row>
    <row r="43" spans="1:13" ht="33.75">
      <c r="A43" s="166" t="s">
        <v>119</v>
      </c>
      <c r="B43" s="185" t="e">
        <f>+B2/$A$1</f>
        <v>#DIV/0!</v>
      </c>
      <c r="C43" s="185" t="e">
        <f>+C2/$A$1</f>
        <v>#DIV/0!</v>
      </c>
      <c r="D43" s="185" t="e">
        <f aca="true" t="shared" si="3" ref="D43:K43">+D2/$A$1</f>
        <v>#DIV/0!</v>
      </c>
      <c r="E43" s="185" t="e">
        <f t="shared" si="3"/>
        <v>#DIV/0!</v>
      </c>
      <c r="F43" s="185" t="e">
        <f t="shared" si="3"/>
        <v>#DIV/0!</v>
      </c>
      <c r="G43" s="194"/>
      <c r="H43" s="185" t="e">
        <f t="shared" si="3"/>
        <v>#DIV/0!</v>
      </c>
      <c r="I43" s="185" t="e">
        <f t="shared" si="3"/>
        <v>#DIV/0!</v>
      </c>
      <c r="J43" s="185" t="e">
        <f t="shared" si="3"/>
        <v>#DIV/0!</v>
      </c>
      <c r="K43" s="185" t="e">
        <f t="shared" si="3"/>
        <v>#DIV/0!</v>
      </c>
      <c r="L43" s="33"/>
      <c r="M43" s="107"/>
    </row>
  </sheetData>
  <sheetProtection password="C7E3" sheet="1" objects="1" scenarios="1"/>
  <protectedRanges>
    <protectedRange sqref="A1" name="Tartom?ny3"/>
    <protectedRange sqref="A1" name="Tartom?ny2"/>
    <protectedRange sqref="B4:K42" name="Tartom?ny1"/>
  </protectedRanges>
  <mergeCells count="3">
    <mergeCell ref="F1:H1"/>
    <mergeCell ref="B1:E1"/>
    <mergeCell ref="I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/>
  <dimension ref="A1:T124"/>
  <sheetViews>
    <sheetView zoomScalePageLayoutView="0" workbookViewId="0" topLeftCell="A1">
      <selection activeCell="B4" sqref="B4:K42"/>
    </sheetView>
  </sheetViews>
  <sheetFormatPr defaultColWidth="9.140625" defaultRowHeight="12.75"/>
  <cols>
    <col min="1" max="1" width="7.140625" style="33" customWidth="1"/>
    <col min="2" max="2" width="8.140625" style="33" customWidth="1"/>
    <col min="3" max="3" width="7.00390625" style="33" customWidth="1"/>
    <col min="4" max="4" width="10.421875" style="33" customWidth="1"/>
    <col min="5" max="5" width="8.28125" style="33" customWidth="1"/>
    <col min="6" max="6" width="8.140625" style="33" customWidth="1"/>
    <col min="7" max="7" width="0.71875" style="33" customWidth="1"/>
    <col min="8" max="10" width="10.57421875" style="33" customWidth="1"/>
    <col min="11" max="11" width="11.8515625" style="7" customWidth="1"/>
    <col min="12" max="12" width="5.421875" style="33" customWidth="1"/>
    <col min="13" max="13" width="7.8515625" style="107" customWidth="1"/>
  </cols>
  <sheetData>
    <row r="1" spans="1:10" ht="37.5" customHeight="1" thickBot="1">
      <c r="A1" s="152">
        <v>0</v>
      </c>
      <c r="B1" s="209" t="s">
        <v>123</v>
      </c>
      <c r="C1" s="212"/>
      <c r="D1" s="212"/>
      <c r="E1" s="212"/>
      <c r="F1" s="197" t="s">
        <v>129</v>
      </c>
      <c r="G1" s="196"/>
      <c r="H1" s="196"/>
      <c r="I1" s="210" t="s">
        <v>122</v>
      </c>
      <c r="J1" s="211"/>
    </row>
    <row r="2" spans="1:12" ht="28.5" customHeight="1" thickBot="1">
      <c r="A2" s="166" t="s">
        <v>118</v>
      </c>
      <c r="B2" s="184">
        <f>SUM(B4:B42)</f>
        <v>0</v>
      </c>
      <c r="C2" s="184">
        <f aca="true" t="shared" si="0" ref="C2:K2">SUM(C4:C42)</f>
        <v>0</v>
      </c>
      <c r="D2" s="184">
        <f t="shared" si="0"/>
        <v>0</v>
      </c>
      <c r="E2" s="184">
        <f t="shared" si="0"/>
        <v>0</v>
      </c>
      <c r="F2" s="184">
        <f t="shared" si="0"/>
        <v>0</v>
      </c>
      <c r="G2" s="195"/>
      <c r="H2" s="184">
        <f t="shared" si="0"/>
        <v>0</v>
      </c>
      <c r="I2" s="184">
        <f t="shared" si="0"/>
        <v>0</v>
      </c>
      <c r="J2" s="184">
        <f t="shared" si="0"/>
        <v>0</v>
      </c>
      <c r="K2" s="184">
        <f t="shared" si="0"/>
        <v>0</v>
      </c>
      <c r="L2" s="172"/>
    </row>
    <row r="3" spans="1:20" ht="45" customHeight="1" thickBot="1">
      <c r="A3" s="168" t="s">
        <v>71</v>
      </c>
      <c r="B3" s="161" t="s">
        <v>55</v>
      </c>
      <c r="C3" s="161" t="s">
        <v>41</v>
      </c>
      <c r="D3" s="161" t="s">
        <v>52</v>
      </c>
      <c r="E3" s="161" t="s">
        <v>53</v>
      </c>
      <c r="F3" s="161" t="s">
        <v>54</v>
      </c>
      <c r="G3" s="191"/>
      <c r="H3" s="162" t="s">
        <v>56</v>
      </c>
      <c r="I3" s="161" t="s">
        <v>57</v>
      </c>
      <c r="J3" s="161" t="s">
        <v>58</v>
      </c>
      <c r="K3" s="169" t="s">
        <v>125</v>
      </c>
      <c r="L3" s="164" t="s">
        <v>75</v>
      </c>
      <c r="M3" s="165" t="s">
        <v>120</v>
      </c>
      <c r="N3" s="2"/>
      <c r="O3" s="2"/>
      <c r="P3" s="2"/>
      <c r="Q3" s="2"/>
      <c r="R3" s="2"/>
      <c r="S3" s="2"/>
      <c r="T3" s="2"/>
    </row>
    <row r="4" spans="1:13" ht="12.75">
      <c r="A4" s="170" t="s">
        <v>3</v>
      </c>
      <c r="B4" s="173"/>
      <c r="C4" s="173"/>
      <c r="D4" s="173"/>
      <c r="E4" s="173"/>
      <c r="F4" s="173"/>
      <c r="G4" s="192"/>
      <c r="H4" s="180"/>
      <c r="I4" s="180"/>
      <c r="J4" s="180"/>
      <c r="K4" s="176"/>
      <c r="L4" s="182">
        <v>0</v>
      </c>
      <c r="M4" s="154">
        <f>SUM(H4:K4)</f>
        <v>0</v>
      </c>
    </row>
    <row r="5" spans="1:13" ht="12.75">
      <c r="A5" s="170" t="s">
        <v>4</v>
      </c>
      <c r="B5" s="173"/>
      <c r="C5" s="173"/>
      <c r="D5" s="173"/>
      <c r="E5" s="173"/>
      <c r="F5" s="173"/>
      <c r="G5" s="192"/>
      <c r="H5" s="180"/>
      <c r="I5" s="180"/>
      <c r="J5" s="180"/>
      <c r="K5" s="176"/>
      <c r="L5" s="182">
        <f>+A5/12</f>
        <v>0.08333333333333333</v>
      </c>
      <c r="M5" s="154">
        <f aca="true" t="shared" si="1" ref="M5:M42">SUM(H5:K5)</f>
        <v>0</v>
      </c>
    </row>
    <row r="6" spans="1:13" ht="12.75">
      <c r="A6" s="170" t="s">
        <v>5</v>
      </c>
      <c r="B6" s="173"/>
      <c r="C6" s="173"/>
      <c r="D6" s="173"/>
      <c r="E6" s="173"/>
      <c r="F6" s="173"/>
      <c r="G6" s="192"/>
      <c r="H6" s="180"/>
      <c r="I6" s="180"/>
      <c r="J6" s="180"/>
      <c r="K6" s="176"/>
      <c r="L6" s="182">
        <f aca="true" t="shared" si="2" ref="L6:L42">+A6/12</f>
        <v>0.16666666666666666</v>
      </c>
      <c r="M6" s="154">
        <f t="shared" si="1"/>
        <v>0</v>
      </c>
    </row>
    <row r="7" spans="1:13" ht="12.75">
      <c r="A7" s="170" t="s">
        <v>6</v>
      </c>
      <c r="B7" s="173"/>
      <c r="C7" s="173"/>
      <c r="D7" s="173"/>
      <c r="E7" s="173"/>
      <c r="F7" s="173"/>
      <c r="G7" s="192"/>
      <c r="H7" s="180"/>
      <c r="I7" s="180"/>
      <c r="J7" s="180"/>
      <c r="K7" s="176"/>
      <c r="L7" s="182">
        <f t="shared" si="2"/>
        <v>0.25</v>
      </c>
      <c r="M7" s="154">
        <f t="shared" si="1"/>
        <v>0</v>
      </c>
    </row>
    <row r="8" spans="1:13" ht="12.75">
      <c r="A8" s="170" t="s">
        <v>7</v>
      </c>
      <c r="B8" s="173"/>
      <c r="C8" s="173"/>
      <c r="D8" s="173"/>
      <c r="E8" s="173"/>
      <c r="F8" s="173"/>
      <c r="G8" s="192"/>
      <c r="H8" s="180"/>
      <c r="I8" s="180"/>
      <c r="J8" s="180"/>
      <c r="K8" s="176"/>
      <c r="L8" s="182">
        <f t="shared" si="2"/>
        <v>0.3333333333333333</v>
      </c>
      <c r="M8" s="154">
        <f t="shared" si="1"/>
        <v>0</v>
      </c>
    </row>
    <row r="9" spans="1:13" ht="12.75">
      <c r="A9" s="170" t="s">
        <v>8</v>
      </c>
      <c r="B9" s="173"/>
      <c r="C9" s="173"/>
      <c r="D9" s="173"/>
      <c r="E9" s="173"/>
      <c r="F9" s="173"/>
      <c r="G9" s="192"/>
      <c r="H9" s="180"/>
      <c r="I9" s="180"/>
      <c r="J9" s="180"/>
      <c r="K9" s="176"/>
      <c r="L9" s="182">
        <f t="shared" si="2"/>
        <v>0.4166666666666667</v>
      </c>
      <c r="M9" s="154">
        <f t="shared" si="1"/>
        <v>0</v>
      </c>
    </row>
    <row r="10" spans="1:13" ht="12.75">
      <c r="A10" s="170" t="s">
        <v>9</v>
      </c>
      <c r="B10" s="173"/>
      <c r="C10" s="173"/>
      <c r="D10" s="173"/>
      <c r="E10" s="173"/>
      <c r="F10" s="173"/>
      <c r="G10" s="192"/>
      <c r="H10" s="180"/>
      <c r="I10" s="180"/>
      <c r="J10" s="180"/>
      <c r="K10" s="176"/>
      <c r="L10" s="182">
        <f t="shared" si="2"/>
        <v>0.5</v>
      </c>
      <c r="M10" s="154">
        <f t="shared" si="1"/>
        <v>0</v>
      </c>
    </row>
    <row r="11" spans="1:13" ht="12.75">
      <c r="A11" s="170" t="s">
        <v>10</v>
      </c>
      <c r="B11" s="173"/>
      <c r="C11" s="173"/>
      <c r="D11" s="173"/>
      <c r="E11" s="173"/>
      <c r="F11" s="173"/>
      <c r="G11" s="192"/>
      <c r="H11" s="180"/>
      <c r="I11" s="180"/>
      <c r="J11" s="180"/>
      <c r="K11" s="176"/>
      <c r="L11" s="182">
        <f t="shared" si="2"/>
        <v>0.6666666666666666</v>
      </c>
      <c r="M11" s="154">
        <f t="shared" si="1"/>
        <v>0</v>
      </c>
    </row>
    <row r="12" spans="1:13" ht="12.75">
      <c r="A12" s="170" t="s">
        <v>11</v>
      </c>
      <c r="B12" s="173"/>
      <c r="C12" s="173"/>
      <c r="D12" s="173"/>
      <c r="E12" s="173"/>
      <c r="F12" s="173"/>
      <c r="G12" s="192"/>
      <c r="H12" s="180"/>
      <c r="I12" s="180"/>
      <c r="J12" s="180"/>
      <c r="K12" s="176"/>
      <c r="L12" s="182">
        <f t="shared" si="2"/>
        <v>0.8333333333333334</v>
      </c>
      <c r="M12" s="154">
        <f t="shared" si="1"/>
        <v>0</v>
      </c>
    </row>
    <row r="13" spans="1:13" ht="12.75">
      <c r="A13" s="170" t="s">
        <v>12</v>
      </c>
      <c r="B13" s="173"/>
      <c r="C13" s="173"/>
      <c r="D13" s="173"/>
      <c r="E13" s="173"/>
      <c r="F13" s="173"/>
      <c r="G13" s="192"/>
      <c r="H13" s="180"/>
      <c r="I13" s="180"/>
      <c r="J13" s="180"/>
      <c r="K13" s="176"/>
      <c r="L13" s="182">
        <f t="shared" si="2"/>
        <v>1</v>
      </c>
      <c r="M13" s="154">
        <f t="shared" si="1"/>
        <v>0</v>
      </c>
    </row>
    <row r="14" spans="1:13" ht="12.75">
      <c r="A14" s="170" t="s">
        <v>13</v>
      </c>
      <c r="B14" s="173"/>
      <c r="C14" s="173"/>
      <c r="D14" s="173"/>
      <c r="E14" s="173"/>
      <c r="F14" s="173"/>
      <c r="G14" s="192"/>
      <c r="H14" s="180"/>
      <c r="I14" s="180"/>
      <c r="J14" s="180"/>
      <c r="K14" s="176"/>
      <c r="L14" s="182">
        <f t="shared" si="2"/>
        <v>1.25</v>
      </c>
      <c r="M14" s="154">
        <f t="shared" si="1"/>
        <v>0</v>
      </c>
    </row>
    <row r="15" spans="1:13" ht="12.75">
      <c r="A15" s="170" t="s">
        <v>14</v>
      </c>
      <c r="B15" s="173"/>
      <c r="C15" s="173"/>
      <c r="D15" s="173"/>
      <c r="E15" s="173"/>
      <c r="F15" s="173"/>
      <c r="G15" s="192"/>
      <c r="H15" s="180"/>
      <c r="I15" s="180"/>
      <c r="J15" s="180"/>
      <c r="K15" s="176"/>
      <c r="L15" s="182">
        <f t="shared" si="2"/>
        <v>1.5</v>
      </c>
      <c r="M15" s="154">
        <f t="shared" si="1"/>
        <v>0</v>
      </c>
    </row>
    <row r="16" spans="1:13" ht="12.75">
      <c r="A16" s="170" t="s">
        <v>15</v>
      </c>
      <c r="B16" s="173"/>
      <c r="C16" s="173"/>
      <c r="D16" s="173"/>
      <c r="E16" s="173"/>
      <c r="F16" s="173"/>
      <c r="G16" s="192"/>
      <c r="H16" s="180"/>
      <c r="I16" s="180"/>
      <c r="J16" s="180"/>
      <c r="K16" s="176"/>
      <c r="L16" s="182">
        <f t="shared" si="2"/>
        <v>1.75</v>
      </c>
      <c r="M16" s="154">
        <f t="shared" si="1"/>
        <v>0</v>
      </c>
    </row>
    <row r="17" spans="1:13" ht="12.75">
      <c r="A17" s="170" t="s">
        <v>16</v>
      </c>
      <c r="B17" s="173"/>
      <c r="C17" s="173"/>
      <c r="D17" s="173"/>
      <c r="E17" s="173"/>
      <c r="F17" s="173"/>
      <c r="G17" s="192"/>
      <c r="H17" s="180"/>
      <c r="I17" s="180"/>
      <c r="J17" s="180"/>
      <c r="K17" s="176"/>
      <c r="L17" s="182">
        <f t="shared" si="2"/>
        <v>2</v>
      </c>
      <c r="M17" s="154">
        <f t="shared" si="1"/>
        <v>0</v>
      </c>
    </row>
    <row r="18" spans="1:13" ht="12.75">
      <c r="A18" s="170" t="s">
        <v>17</v>
      </c>
      <c r="B18" s="173"/>
      <c r="C18" s="173"/>
      <c r="D18" s="173"/>
      <c r="E18" s="173"/>
      <c r="F18" s="173"/>
      <c r="G18" s="192"/>
      <c r="H18" s="180"/>
      <c r="I18" s="180"/>
      <c r="J18" s="180"/>
      <c r="K18" s="176"/>
      <c r="L18" s="182">
        <f t="shared" si="2"/>
        <v>3</v>
      </c>
      <c r="M18" s="154">
        <f t="shared" si="1"/>
        <v>0</v>
      </c>
    </row>
    <row r="19" spans="1:13" ht="12.75">
      <c r="A19" s="170" t="s">
        <v>18</v>
      </c>
      <c r="B19" s="173"/>
      <c r="C19" s="173"/>
      <c r="D19" s="173"/>
      <c r="E19" s="173"/>
      <c r="F19" s="173"/>
      <c r="G19" s="192"/>
      <c r="H19" s="180"/>
      <c r="I19" s="180"/>
      <c r="J19" s="180"/>
      <c r="K19" s="176"/>
      <c r="L19" s="182">
        <f t="shared" si="2"/>
        <v>4</v>
      </c>
      <c r="M19" s="154">
        <f t="shared" si="1"/>
        <v>0</v>
      </c>
    </row>
    <row r="20" spans="1:13" ht="12.75">
      <c r="A20" s="170" t="s">
        <v>19</v>
      </c>
      <c r="B20" s="173"/>
      <c r="C20" s="173"/>
      <c r="D20" s="173"/>
      <c r="E20" s="173"/>
      <c r="F20" s="173"/>
      <c r="G20" s="192"/>
      <c r="H20" s="180"/>
      <c r="I20" s="180"/>
      <c r="J20" s="180"/>
      <c r="K20" s="176"/>
      <c r="L20" s="182">
        <f t="shared" si="2"/>
        <v>5</v>
      </c>
      <c r="M20" s="154">
        <f t="shared" si="1"/>
        <v>0</v>
      </c>
    </row>
    <row r="21" spans="1:13" ht="12.75">
      <c r="A21" s="170" t="s">
        <v>20</v>
      </c>
      <c r="B21" s="173"/>
      <c r="C21" s="173"/>
      <c r="D21" s="173"/>
      <c r="E21" s="173"/>
      <c r="F21" s="173"/>
      <c r="G21" s="192"/>
      <c r="H21" s="180"/>
      <c r="I21" s="180"/>
      <c r="J21" s="180"/>
      <c r="K21" s="176"/>
      <c r="L21" s="182">
        <f t="shared" si="2"/>
        <v>6</v>
      </c>
      <c r="M21" s="154">
        <f t="shared" si="1"/>
        <v>0</v>
      </c>
    </row>
    <row r="22" spans="1:13" ht="12.75">
      <c r="A22" s="170" t="s">
        <v>21</v>
      </c>
      <c r="B22" s="173"/>
      <c r="C22" s="173"/>
      <c r="D22" s="173"/>
      <c r="E22" s="173"/>
      <c r="F22" s="173"/>
      <c r="G22" s="192"/>
      <c r="H22" s="180"/>
      <c r="I22" s="180"/>
      <c r="J22" s="180"/>
      <c r="K22" s="176"/>
      <c r="L22" s="182">
        <f t="shared" si="2"/>
        <v>7</v>
      </c>
      <c r="M22" s="154">
        <f t="shared" si="1"/>
        <v>0</v>
      </c>
    </row>
    <row r="23" spans="1:13" ht="12.75">
      <c r="A23" s="170" t="s">
        <v>22</v>
      </c>
      <c r="B23" s="173"/>
      <c r="C23" s="173"/>
      <c r="D23" s="173"/>
      <c r="E23" s="173"/>
      <c r="F23" s="173"/>
      <c r="G23" s="192"/>
      <c r="H23" s="180"/>
      <c r="I23" s="180"/>
      <c r="J23" s="180"/>
      <c r="K23" s="176"/>
      <c r="L23" s="182">
        <f t="shared" si="2"/>
        <v>8</v>
      </c>
      <c r="M23" s="154">
        <f t="shared" si="1"/>
        <v>0</v>
      </c>
    </row>
    <row r="24" spans="1:13" ht="12.75">
      <c r="A24" s="170" t="s">
        <v>23</v>
      </c>
      <c r="B24" s="173"/>
      <c r="C24" s="173"/>
      <c r="D24" s="173"/>
      <c r="E24" s="173"/>
      <c r="F24" s="173"/>
      <c r="G24" s="192"/>
      <c r="H24" s="180"/>
      <c r="I24" s="180"/>
      <c r="J24" s="180"/>
      <c r="K24" s="176"/>
      <c r="L24" s="182">
        <f t="shared" si="2"/>
        <v>9</v>
      </c>
      <c r="M24" s="154">
        <f t="shared" si="1"/>
        <v>0</v>
      </c>
    </row>
    <row r="25" spans="1:13" ht="12.75">
      <c r="A25" s="170" t="s">
        <v>24</v>
      </c>
      <c r="B25" s="173"/>
      <c r="C25" s="173"/>
      <c r="D25" s="173"/>
      <c r="E25" s="173"/>
      <c r="F25" s="173"/>
      <c r="G25" s="192"/>
      <c r="H25" s="180"/>
      <c r="I25" s="180"/>
      <c r="J25" s="180"/>
      <c r="K25" s="176"/>
      <c r="L25" s="182">
        <f t="shared" si="2"/>
        <v>10</v>
      </c>
      <c r="M25" s="154">
        <f t="shared" si="1"/>
        <v>0</v>
      </c>
    </row>
    <row r="26" spans="1:13" ht="12.75">
      <c r="A26" s="170" t="s">
        <v>25</v>
      </c>
      <c r="B26" s="173"/>
      <c r="C26" s="173"/>
      <c r="D26" s="173"/>
      <c r="E26" s="173"/>
      <c r="F26" s="173"/>
      <c r="G26" s="192"/>
      <c r="H26" s="180"/>
      <c r="I26" s="180"/>
      <c r="J26" s="180"/>
      <c r="K26" s="176"/>
      <c r="L26" s="182">
        <f t="shared" si="2"/>
        <v>10.5</v>
      </c>
      <c r="M26" s="154">
        <f t="shared" si="1"/>
        <v>0</v>
      </c>
    </row>
    <row r="27" spans="1:13" ht="12.75">
      <c r="A27" s="170" t="s">
        <v>26</v>
      </c>
      <c r="B27" s="173"/>
      <c r="C27" s="173"/>
      <c r="D27" s="173"/>
      <c r="E27" s="173"/>
      <c r="F27" s="173"/>
      <c r="G27" s="192"/>
      <c r="H27" s="180"/>
      <c r="I27" s="180"/>
      <c r="J27" s="180"/>
      <c r="K27" s="176"/>
      <c r="L27" s="182">
        <f t="shared" si="2"/>
        <v>11</v>
      </c>
      <c r="M27" s="154">
        <f t="shared" si="1"/>
        <v>0</v>
      </c>
    </row>
    <row r="28" spans="1:13" ht="12.75">
      <c r="A28" s="170" t="s">
        <v>27</v>
      </c>
      <c r="B28" s="173"/>
      <c r="C28" s="173"/>
      <c r="D28" s="173"/>
      <c r="E28" s="173"/>
      <c r="F28" s="173"/>
      <c r="G28" s="192"/>
      <c r="H28" s="180"/>
      <c r="I28" s="180"/>
      <c r="J28" s="180"/>
      <c r="K28" s="176"/>
      <c r="L28" s="182">
        <f t="shared" si="2"/>
        <v>11.5</v>
      </c>
      <c r="M28" s="154">
        <f t="shared" si="1"/>
        <v>0</v>
      </c>
    </row>
    <row r="29" spans="1:13" ht="12.75">
      <c r="A29" s="170" t="s">
        <v>28</v>
      </c>
      <c r="B29" s="173"/>
      <c r="C29" s="173"/>
      <c r="D29" s="173"/>
      <c r="E29" s="173"/>
      <c r="F29" s="173"/>
      <c r="G29" s="192"/>
      <c r="H29" s="180"/>
      <c r="I29" s="180"/>
      <c r="J29" s="180"/>
      <c r="K29" s="176"/>
      <c r="L29" s="182">
        <f t="shared" si="2"/>
        <v>12</v>
      </c>
      <c r="M29" s="154">
        <f t="shared" si="1"/>
        <v>0</v>
      </c>
    </row>
    <row r="30" spans="1:13" ht="12.75">
      <c r="A30" s="170" t="s">
        <v>29</v>
      </c>
      <c r="B30" s="173"/>
      <c r="C30" s="173"/>
      <c r="D30" s="173"/>
      <c r="E30" s="173"/>
      <c r="F30" s="173"/>
      <c r="G30" s="192"/>
      <c r="H30" s="180"/>
      <c r="I30" s="180"/>
      <c r="J30" s="180"/>
      <c r="K30" s="176"/>
      <c r="L30" s="182">
        <f t="shared" si="2"/>
        <v>12.5</v>
      </c>
      <c r="M30" s="154">
        <f t="shared" si="1"/>
        <v>0</v>
      </c>
    </row>
    <row r="31" spans="1:13" ht="12.75">
      <c r="A31" s="170" t="s">
        <v>30</v>
      </c>
      <c r="B31" s="173"/>
      <c r="C31" s="173"/>
      <c r="D31" s="173"/>
      <c r="E31" s="173"/>
      <c r="F31" s="173"/>
      <c r="G31" s="192"/>
      <c r="H31" s="180"/>
      <c r="I31" s="180"/>
      <c r="J31" s="180"/>
      <c r="K31" s="176"/>
      <c r="L31" s="182">
        <f t="shared" si="2"/>
        <v>13</v>
      </c>
      <c r="M31" s="154">
        <f t="shared" si="1"/>
        <v>0</v>
      </c>
    </row>
    <row r="32" spans="1:13" ht="12.75">
      <c r="A32" s="170" t="s">
        <v>31</v>
      </c>
      <c r="B32" s="173"/>
      <c r="C32" s="173"/>
      <c r="D32" s="173"/>
      <c r="E32" s="173"/>
      <c r="F32" s="173"/>
      <c r="G32" s="192"/>
      <c r="H32" s="180"/>
      <c r="I32" s="180"/>
      <c r="J32" s="180"/>
      <c r="K32" s="176"/>
      <c r="L32" s="182">
        <f t="shared" si="2"/>
        <v>13.5</v>
      </c>
      <c r="M32" s="154">
        <f t="shared" si="1"/>
        <v>0</v>
      </c>
    </row>
    <row r="33" spans="1:13" ht="12.75">
      <c r="A33" s="170" t="s">
        <v>32</v>
      </c>
      <c r="B33" s="173"/>
      <c r="C33" s="173"/>
      <c r="D33" s="173"/>
      <c r="E33" s="173"/>
      <c r="F33" s="173"/>
      <c r="G33" s="192"/>
      <c r="H33" s="180"/>
      <c r="I33" s="180"/>
      <c r="J33" s="180"/>
      <c r="K33" s="176"/>
      <c r="L33" s="182">
        <f t="shared" si="2"/>
        <v>14</v>
      </c>
      <c r="M33" s="154">
        <f t="shared" si="1"/>
        <v>0</v>
      </c>
    </row>
    <row r="34" spans="1:13" ht="12.75">
      <c r="A34" s="170" t="s">
        <v>33</v>
      </c>
      <c r="B34" s="173"/>
      <c r="C34" s="173"/>
      <c r="D34" s="173"/>
      <c r="E34" s="173"/>
      <c r="F34" s="173"/>
      <c r="G34" s="192"/>
      <c r="H34" s="180"/>
      <c r="I34" s="180"/>
      <c r="J34" s="180"/>
      <c r="K34" s="176"/>
      <c r="L34" s="182">
        <f t="shared" si="2"/>
        <v>14.5</v>
      </c>
      <c r="M34" s="154">
        <f t="shared" si="1"/>
        <v>0</v>
      </c>
    </row>
    <row r="35" spans="1:13" ht="12.75">
      <c r="A35" s="170" t="s">
        <v>34</v>
      </c>
      <c r="B35" s="173"/>
      <c r="C35" s="173"/>
      <c r="D35" s="173"/>
      <c r="E35" s="173"/>
      <c r="F35" s="173"/>
      <c r="G35" s="192"/>
      <c r="H35" s="180"/>
      <c r="I35" s="180"/>
      <c r="J35" s="180"/>
      <c r="K35" s="176"/>
      <c r="L35" s="182">
        <f t="shared" si="2"/>
        <v>15</v>
      </c>
      <c r="M35" s="154">
        <f t="shared" si="1"/>
        <v>0</v>
      </c>
    </row>
    <row r="36" spans="1:13" ht="12.75">
      <c r="A36" s="170" t="s">
        <v>35</v>
      </c>
      <c r="B36" s="173"/>
      <c r="C36" s="173"/>
      <c r="D36" s="173"/>
      <c r="E36" s="173"/>
      <c r="F36" s="173"/>
      <c r="G36" s="192"/>
      <c r="H36" s="180"/>
      <c r="I36" s="180"/>
      <c r="J36" s="180"/>
      <c r="K36" s="176"/>
      <c r="L36" s="182">
        <f t="shared" si="2"/>
        <v>15.5</v>
      </c>
      <c r="M36" s="154">
        <f t="shared" si="1"/>
        <v>0</v>
      </c>
    </row>
    <row r="37" spans="1:13" ht="12.75">
      <c r="A37" s="170" t="s">
        <v>36</v>
      </c>
      <c r="B37" s="173"/>
      <c r="C37" s="173"/>
      <c r="D37" s="173"/>
      <c r="E37" s="173"/>
      <c r="F37" s="173"/>
      <c r="G37" s="192"/>
      <c r="H37" s="180"/>
      <c r="I37" s="180"/>
      <c r="J37" s="180"/>
      <c r="K37" s="176"/>
      <c r="L37" s="182">
        <f t="shared" si="2"/>
        <v>16</v>
      </c>
      <c r="M37" s="154">
        <f t="shared" si="1"/>
        <v>0</v>
      </c>
    </row>
    <row r="38" spans="1:13" ht="12.75">
      <c r="A38" s="170" t="s">
        <v>37</v>
      </c>
      <c r="B38" s="173"/>
      <c r="C38" s="173"/>
      <c r="D38" s="173"/>
      <c r="E38" s="173"/>
      <c r="F38" s="173"/>
      <c r="G38" s="192"/>
      <c r="H38" s="180"/>
      <c r="I38" s="180"/>
      <c r="J38" s="180"/>
      <c r="K38" s="176"/>
      <c r="L38" s="182">
        <f t="shared" si="2"/>
        <v>16.5</v>
      </c>
      <c r="M38" s="154">
        <f t="shared" si="1"/>
        <v>0</v>
      </c>
    </row>
    <row r="39" spans="1:13" ht="12.75">
      <c r="A39" s="170" t="s">
        <v>38</v>
      </c>
      <c r="B39" s="173"/>
      <c r="C39" s="173"/>
      <c r="D39" s="173"/>
      <c r="E39" s="173"/>
      <c r="F39" s="173"/>
      <c r="G39" s="192"/>
      <c r="H39" s="180"/>
      <c r="I39" s="180"/>
      <c r="J39" s="180"/>
      <c r="K39" s="176"/>
      <c r="L39" s="182">
        <f t="shared" si="2"/>
        <v>17</v>
      </c>
      <c r="M39" s="154">
        <f t="shared" si="1"/>
        <v>0</v>
      </c>
    </row>
    <row r="40" spans="1:13" ht="12.75">
      <c r="A40" s="170" t="s">
        <v>39</v>
      </c>
      <c r="B40" s="173"/>
      <c r="C40" s="173"/>
      <c r="D40" s="173"/>
      <c r="E40" s="173"/>
      <c r="F40" s="173"/>
      <c r="G40" s="192"/>
      <c r="H40" s="180"/>
      <c r="I40" s="180"/>
      <c r="J40" s="180"/>
      <c r="K40" s="176"/>
      <c r="L40" s="182">
        <f t="shared" si="2"/>
        <v>17.5</v>
      </c>
      <c r="M40" s="154">
        <f t="shared" si="1"/>
        <v>0</v>
      </c>
    </row>
    <row r="41" spans="1:13" ht="12.75">
      <c r="A41" s="170" t="s">
        <v>40</v>
      </c>
      <c r="B41" s="173"/>
      <c r="C41" s="173"/>
      <c r="D41" s="173"/>
      <c r="E41" s="173"/>
      <c r="F41" s="173"/>
      <c r="G41" s="192"/>
      <c r="H41" s="180"/>
      <c r="I41" s="180"/>
      <c r="J41" s="180"/>
      <c r="K41" s="176"/>
      <c r="L41" s="182">
        <f t="shared" si="2"/>
        <v>18</v>
      </c>
      <c r="M41" s="154">
        <f t="shared" si="1"/>
        <v>0</v>
      </c>
    </row>
    <row r="42" spans="1:13" ht="13.5" thickBot="1">
      <c r="A42" s="171" t="s">
        <v>49</v>
      </c>
      <c r="B42" s="174"/>
      <c r="C42" s="174"/>
      <c r="D42" s="174"/>
      <c r="E42" s="174"/>
      <c r="F42" s="174"/>
      <c r="G42" s="193"/>
      <c r="H42" s="181"/>
      <c r="I42" s="181"/>
      <c r="J42" s="181"/>
      <c r="K42" s="177"/>
      <c r="L42" s="183">
        <f t="shared" si="2"/>
        <v>19</v>
      </c>
      <c r="M42" s="154">
        <f t="shared" si="1"/>
        <v>0</v>
      </c>
    </row>
    <row r="43" spans="1:12" ht="22.5">
      <c r="A43" s="166" t="s">
        <v>119</v>
      </c>
      <c r="B43" s="185" t="e">
        <f>+B2/$A$1</f>
        <v>#DIV/0!</v>
      </c>
      <c r="C43" s="185" t="e">
        <f>+C2/$A$1</f>
        <v>#DIV/0!</v>
      </c>
      <c r="D43" s="185" t="e">
        <f aca="true" t="shared" si="3" ref="D43:K43">+D2/$A$1</f>
        <v>#DIV/0!</v>
      </c>
      <c r="E43" s="185" t="e">
        <f t="shared" si="3"/>
        <v>#DIV/0!</v>
      </c>
      <c r="F43" s="185" t="e">
        <f t="shared" si="3"/>
        <v>#DIV/0!</v>
      </c>
      <c r="G43" s="194"/>
      <c r="H43" s="185" t="e">
        <f t="shared" si="3"/>
        <v>#DIV/0!</v>
      </c>
      <c r="I43" s="185" t="e">
        <f t="shared" si="3"/>
        <v>#DIV/0!</v>
      </c>
      <c r="J43" s="185" t="e">
        <f t="shared" si="3"/>
        <v>#DIV/0!</v>
      </c>
      <c r="K43" s="185" t="e">
        <f t="shared" si="3"/>
        <v>#DIV/0!</v>
      </c>
      <c r="L43" s="172"/>
    </row>
    <row r="44" spans="1:12" ht="12.75">
      <c r="A44" s="172"/>
      <c r="B44" s="172"/>
      <c r="C44" s="172"/>
      <c r="D44" s="172"/>
      <c r="E44" s="172"/>
      <c r="F44" s="172"/>
      <c r="G44" s="179"/>
      <c r="H44" s="179"/>
      <c r="I44" s="179"/>
      <c r="J44" s="179"/>
      <c r="K44" s="175"/>
      <c r="L44" s="172"/>
    </row>
    <row r="45" spans="1:12" ht="12.7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5"/>
      <c r="L45" s="172"/>
    </row>
    <row r="46" spans="1:12" ht="12.7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5"/>
      <c r="L46" s="172"/>
    </row>
    <row r="47" spans="1:12" ht="12.7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5"/>
      <c r="L47" s="172"/>
    </row>
    <row r="48" spans="1:12" ht="12.7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5"/>
      <c r="L48" s="172"/>
    </row>
    <row r="49" spans="1:12" ht="12.7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5"/>
      <c r="L49" s="172"/>
    </row>
    <row r="50" spans="1:12" ht="12.7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5"/>
      <c r="L50" s="172"/>
    </row>
    <row r="51" spans="1:12" ht="12.7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5"/>
      <c r="L51" s="172"/>
    </row>
    <row r="52" spans="1:12" ht="12.7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5"/>
      <c r="L52" s="172"/>
    </row>
    <row r="53" spans="1:12" ht="12.7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5"/>
      <c r="L53" s="172"/>
    </row>
    <row r="54" spans="1:12" ht="12.7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5"/>
      <c r="L54" s="172"/>
    </row>
    <row r="55" spans="1:12" ht="12.7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5"/>
      <c r="L55" s="172"/>
    </row>
    <row r="56" spans="1:12" ht="12.7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5"/>
      <c r="L56" s="172"/>
    </row>
    <row r="57" spans="1:12" ht="12.7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5"/>
      <c r="L57" s="172"/>
    </row>
    <row r="58" spans="1:12" ht="12.7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5"/>
      <c r="L58" s="172"/>
    </row>
    <row r="59" spans="1:12" ht="12.7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5"/>
      <c r="L59" s="172"/>
    </row>
    <row r="60" spans="1:12" ht="12.7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5"/>
      <c r="L60" s="172"/>
    </row>
    <row r="61" spans="1:12" ht="12.7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5"/>
      <c r="L61" s="172"/>
    </row>
    <row r="62" spans="1:12" ht="12.7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5"/>
      <c r="L62" s="172"/>
    </row>
    <row r="63" spans="1:12" ht="12.7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5"/>
      <c r="L63" s="172"/>
    </row>
    <row r="64" spans="1:12" ht="12.7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5"/>
      <c r="L64" s="172"/>
    </row>
    <row r="65" spans="1:12" ht="12.7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5"/>
      <c r="L65" s="172"/>
    </row>
    <row r="66" spans="1:12" ht="12.7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5"/>
      <c r="L66" s="172"/>
    </row>
    <row r="67" spans="1:12" ht="12.7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5"/>
      <c r="L67" s="172"/>
    </row>
    <row r="68" spans="1:12" ht="12.7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5"/>
      <c r="L68" s="172"/>
    </row>
    <row r="69" spans="1:12" ht="12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5"/>
      <c r="L69" s="172"/>
    </row>
    <row r="70" spans="1:12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5"/>
      <c r="L70" s="172"/>
    </row>
    <row r="71" spans="1:12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5"/>
      <c r="L71" s="172"/>
    </row>
    <row r="72" spans="1:12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5"/>
      <c r="L72" s="172"/>
    </row>
    <row r="73" spans="1:12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5"/>
      <c r="L73" s="172"/>
    </row>
    <row r="74" spans="1:12" ht="12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5"/>
      <c r="L74" s="172"/>
    </row>
    <row r="75" spans="1:12" ht="12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5"/>
      <c r="L75" s="172"/>
    </row>
    <row r="76" spans="1:12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5"/>
      <c r="L76" s="172"/>
    </row>
    <row r="77" spans="1:12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5"/>
      <c r="L77" s="172"/>
    </row>
    <row r="78" spans="1:12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5"/>
      <c r="L78" s="172"/>
    </row>
    <row r="79" spans="1:12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5"/>
      <c r="L79" s="172"/>
    </row>
    <row r="80" spans="1:12" ht="12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5"/>
      <c r="L80" s="172"/>
    </row>
    <row r="81" spans="1:12" ht="12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5"/>
      <c r="L81" s="172"/>
    </row>
    <row r="82" spans="1:12" ht="12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5"/>
      <c r="L82" s="172"/>
    </row>
    <row r="83" spans="1:12" ht="12.7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5"/>
      <c r="L83" s="172"/>
    </row>
    <row r="84" spans="1:12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5"/>
      <c r="L84" s="172"/>
    </row>
    <row r="85" spans="1:12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5"/>
      <c r="L85" s="172"/>
    </row>
    <row r="86" spans="1:12" ht="12.7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5"/>
      <c r="L86" s="172"/>
    </row>
    <row r="87" spans="1:12" ht="12.7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5"/>
      <c r="L87" s="172"/>
    </row>
    <row r="88" spans="1:12" ht="12.7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5"/>
      <c r="L88" s="172"/>
    </row>
    <row r="89" spans="1:12" ht="12.7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5"/>
      <c r="L89" s="172"/>
    </row>
    <row r="90" spans="1:12" ht="12.7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5"/>
      <c r="L90" s="172"/>
    </row>
    <row r="91" spans="1:12" ht="12.7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5"/>
      <c r="L91" s="172"/>
    </row>
    <row r="92" spans="1:12" ht="12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5"/>
      <c r="L92" s="172"/>
    </row>
    <row r="93" spans="1:12" ht="12.7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5"/>
      <c r="L93" s="172"/>
    </row>
    <row r="94" spans="1:12" ht="12.7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5"/>
      <c r="L94" s="172"/>
    </row>
    <row r="95" spans="1:12" ht="12.7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5"/>
      <c r="L95" s="172"/>
    </row>
    <row r="96" spans="1:12" ht="12.7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5"/>
      <c r="L96" s="172"/>
    </row>
    <row r="97" spans="1:12" ht="12.7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5"/>
      <c r="L97" s="172"/>
    </row>
    <row r="98" spans="1:12" ht="12.7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5"/>
      <c r="L98" s="172"/>
    </row>
    <row r="99" spans="1:12" ht="12.7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5"/>
      <c r="L99" s="172"/>
    </row>
    <row r="100" spans="1:12" ht="12.7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5"/>
      <c r="L100" s="172"/>
    </row>
    <row r="101" spans="1:12" ht="12.7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5"/>
      <c r="L101" s="172"/>
    </row>
    <row r="102" spans="1:12" ht="12.7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5"/>
      <c r="L102" s="172"/>
    </row>
    <row r="103" spans="1:12" ht="12.7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5"/>
      <c r="L103" s="172"/>
    </row>
    <row r="104" spans="1:12" ht="12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5"/>
      <c r="L104" s="172"/>
    </row>
    <row r="105" spans="1:12" ht="12.7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5"/>
      <c r="L105" s="172"/>
    </row>
    <row r="106" spans="1:12" ht="12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5"/>
      <c r="L106" s="172"/>
    </row>
    <row r="107" spans="1:12" ht="12.7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5"/>
      <c r="L107" s="172"/>
    </row>
    <row r="108" spans="1:12" ht="12.7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5"/>
      <c r="L108" s="172"/>
    </row>
    <row r="109" spans="1:12" ht="12.7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5"/>
      <c r="L109" s="172"/>
    </row>
    <row r="110" spans="1:12" ht="12.7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5"/>
      <c r="L110" s="172"/>
    </row>
    <row r="111" spans="1:12" ht="12.7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5"/>
      <c r="L111" s="172"/>
    </row>
    <row r="112" spans="1:12" ht="12.7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5"/>
      <c r="L112" s="172"/>
    </row>
    <row r="113" spans="1:12" ht="12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5"/>
      <c r="L113" s="172"/>
    </row>
    <row r="114" spans="1:12" ht="12.7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5"/>
      <c r="L114" s="172"/>
    </row>
    <row r="115" spans="1:12" ht="12.7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5"/>
      <c r="L115" s="172"/>
    </row>
    <row r="116" spans="1:12" ht="12.7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5"/>
      <c r="L116" s="172"/>
    </row>
    <row r="117" spans="1:12" ht="12.7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5"/>
      <c r="L117" s="172"/>
    </row>
    <row r="118" spans="1:12" ht="12.7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5"/>
      <c r="L118" s="172"/>
    </row>
    <row r="119" spans="1:12" ht="12.7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5"/>
      <c r="L119" s="172"/>
    </row>
    <row r="120" spans="1:12" ht="12.7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5"/>
      <c r="L120" s="172"/>
    </row>
    <row r="121" spans="1:12" ht="12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5"/>
      <c r="L121" s="172"/>
    </row>
    <row r="122" ht="12.75">
      <c r="K122" s="178"/>
    </row>
    <row r="123" ht="12.75">
      <c r="K123" s="178"/>
    </row>
    <row r="124" ht="12.75">
      <c r="K124" s="178"/>
    </row>
  </sheetData>
  <sheetProtection password="C643" sheet="1" objects="1" scenarios="1"/>
  <protectedRanges>
    <protectedRange sqref="A1" name="Tartom?ny2"/>
    <protectedRange sqref="B4:K42" name="Tartom?ny1"/>
  </protectedRanges>
  <mergeCells count="2">
    <mergeCell ref="B1:E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7"/>
  <dimension ref="A1:M47"/>
  <sheetViews>
    <sheetView zoomScalePageLayoutView="0" workbookViewId="0" topLeftCell="A1">
      <selection activeCell="B4" sqref="B4:K42"/>
    </sheetView>
  </sheetViews>
  <sheetFormatPr defaultColWidth="9.140625" defaultRowHeight="12.75"/>
  <cols>
    <col min="1" max="1" width="6.28125" style="33" customWidth="1"/>
    <col min="2" max="2" width="8.7109375" style="7" customWidth="1"/>
    <col min="3" max="3" width="7.140625" style="7" customWidth="1"/>
    <col min="4" max="4" width="9.7109375" style="7" customWidth="1"/>
    <col min="5" max="5" width="8.57421875" style="7" customWidth="1"/>
    <col min="6" max="6" width="10.57421875" style="7" customWidth="1"/>
    <col min="7" max="7" width="0.42578125" style="7" customWidth="1"/>
    <col min="8" max="8" width="10.8515625" style="7" customWidth="1"/>
    <col min="9" max="9" width="9.8515625" style="7" customWidth="1"/>
    <col min="10" max="10" width="11.7109375" style="7" customWidth="1"/>
    <col min="11" max="11" width="9.8515625" style="7" customWidth="1"/>
    <col min="12" max="12" width="5.8515625" style="0" customWidth="1"/>
    <col min="13" max="13" width="7.8515625" style="107" customWidth="1"/>
  </cols>
  <sheetData>
    <row r="1" spans="1:10" ht="37.5" customHeight="1" thickBot="1">
      <c r="A1" s="153">
        <v>0</v>
      </c>
      <c r="C1" s="209" t="s">
        <v>123</v>
      </c>
      <c r="D1" s="206"/>
      <c r="E1" s="206"/>
      <c r="F1" s="213" t="s">
        <v>68</v>
      </c>
      <c r="G1" s="214"/>
      <c r="H1" s="214"/>
      <c r="I1" s="215" t="s">
        <v>122</v>
      </c>
      <c r="J1" s="215"/>
    </row>
    <row r="2" spans="1:11" ht="30" customHeight="1" thickBot="1">
      <c r="A2" s="166" t="s">
        <v>118</v>
      </c>
      <c r="B2" s="156">
        <f>SUM(B4:B42)</f>
        <v>0</v>
      </c>
      <c r="C2" s="156">
        <f aca="true" t="shared" si="0" ref="C2:K2">SUM(C4:C42)</f>
        <v>0</v>
      </c>
      <c r="D2" s="156">
        <f t="shared" si="0"/>
        <v>0</v>
      </c>
      <c r="E2" s="156">
        <f t="shared" si="0"/>
        <v>0</v>
      </c>
      <c r="F2" s="156">
        <f t="shared" si="0"/>
        <v>0</v>
      </c>
      <c r="G2" s="198">
        <f t="shared" si="0"/>
        <v>0</v>
      </c>
      <c r="H2" s="156">
        <f t="shared" si="0"/>
        <v>0</v>
      </c>
      <c r="I2" s="156">
        <f t="shared" si="0"/>
        <v>0</v>
      </c>
      <c r="J2" s="156">
        <f t="shared" si="0"/>
        <v>0</v>
      </c>
      <c r="K2" s="156">
        <f t="shared" si="0"/>
        <v>0</v>
      </c>
    </row>
    <row r="3" spans="1:13" ht="48" customHeight="1" thickBot="1">
      <c r="A3" s="168" t="s">
        <v>71</v>
      </c>
      <c r="B3" s="161" t="s">
        <v>55</v>
      </c>
      <c r="C3" s="161" t="s">
        <v>41</v>
      </c>
      <c r="D3" s="161" t="s">
        <v>52</v>
      </c>
      <c r="E3" s="161" t="s">
        <v>53</v>
      </c>
      <c r="F3" s="161" t="s">
        <v>54</v>
      </c>
      <c r="G3" s="191"/>
      <c r="H3" s="162" t="s">
        <v>56</v>
      </c>
      <c r="I3" s="161" t="s">
        <v>57</v>
      </c>
      <c r="J3" s="161" t="s">
        <v>58</v>
      </c>
      <c r="K3" s="169" t="s">
        <v>125</v>
      </c>
      <c r="L3" s="164" t="s">
        <v>75</v>
      </c>
      <c r="M3" s="165" t="s">
        <v>120</v>
      </c>
    </row>
    <row r="4" spans="1:13" ht="12.75">
      <c r="A4" s="170" t="s">
        <v>3</v>
      </c>
      <c r="B4" s="173"/>
      <c r="C4" s="173"/>
      <c r="D4" s="173"/>
      <c r="E4" s="173"/>
      <c r="F4" s="173"/>
      <c r="G4" s="192"/>
      <c r="H4" s="180"/>
      <c r="I4" s="180"/>
      <c r="J4" s="180"/>
      <c r="K4" s="186"/>
      <c r="L4" s="182">
        <v>0</v>
      </c>
      <c r="M4" s="167">
        <f>SUM(H4:K4)</f>
        <v>0</v>
      </c>
    </row>
    <row r="5" spans="1:13" ht="12.75">
      <c r="A5" s="170" t="s">
        <v>4</v>
      </c>
      <c r="B5" s="173"/>
      <c r="C5" s="173"/>
      <c r="D5" s="173"/>
      <c r="E5" s="173"/>
      <c r="F5" s="173"/>
      <c r="G5" s="192"/>
      <c r="H5" s="180"/>
      <c r="I5" s="180"/>
      <c r="J5" s="180"/>
      <c r="K5" s="186"/>
      <c r="L5" s="182">
        <f>+A5/12</f>
        <v>0.08333333333333333</v>
      </c>
      <c r="M5" s="167">
        <f aca="true" t="shared" si="1" ref="M5:M42">SUM(H5:K5)</f>
        <v>0</v>
      </c>
    </row>
    <row r="6" spans="1:13" ht="12.75">
      <c r="A6" s="170" t="s">
        <v>5</v>
      </c>
      <c r="B6" s="173"/>
      <c r="C6" s="173"/>
      <c r="D6" s="173"/>
      <c r="E6" s="173"/>
      <c r="F6" s="173"/>
      <c r="G6" s="192"/>
      <c r="H6" s="180"/>
      <c r="I6" s="180"/>
      <c r="J6" s="180"/>
      <c r="K6" s="186"/>
      <c r="L6" s="182">
        <f aca="true" t="shared" si="2" ref="L6:L42">+A6/12</f>
        <v>0.16666666666666666</v>
      </c>
      <c r="M6" s="167">
        <f t="shared" si="1"/>
        <v>0</v>
      </c>
    </row>
    <row r="7" spans="1:13" ht="12.75">
      <c r="A7" s="170" t="s">
        <v>6</v>
      </c>
      <c r="B7" s="173"/>
      <c r="C7" s="173"/>
      <c r="D7" s="173"/>
      <c r="E7" s="173"/>
      <c r="F7" s="173"/>
      <c r="G7" s="192"/>
      <c r="H7" s="180"/>
      <c r="I7" s="180"/>
      <c r="J7" s="180"/>
      <c r="K7" s="186"/>
      <c r="L7" s="182">
        <f t="shared" si="2"/>
        <v>0.25</v>
      </c>
      <c r="M7" s="167">
        <f t="shared" si="1"/>
        <v>0</v>
      </c>
    </row>
    <row r="8" spans="1:13" ht="12.75">
      <c r="A8" s="170" t="s">
        <v>7</v>
      </c>
      <c r="B8" s="173"/>
      <c r="C8" s="173"/>
      <c r="D8" s="173"/>
      <c r="E8" s="173"/>
      <c r="F8" s="173"/>
      <c r="G8" s="192"/>
      <c r="H8" s="180"/>
      <c r="I8" s="180"/>
      <c r="J8" s="180"/>
      <c r="K8" s="186"/>
      <c r="L8" s="182">
        <f t="shared" si="2"/>
        <v>0.3333333333333333</v>
      </c>
      <c r="M8" s="167">
        <f t="shared" si="1"/>
        <v>0</v>
      </c>
    </row>
    <row r="9" spans="1:13" ht="12.75">
      <c r="A9" s="170" t="s">
        <v>8</v>
      </c>
      <c r="B9" s="173"/>
      <c r="C9" s="173"/>
      <c r="D9" s="173"/>
      <c r="E9" s="173"/>
      <c r="F9" s="173"/>
      <c r="G9" s="192"/>
      <c r="H9" s="180"/>
      <c r="I9" s="180"/>
      <c r="J9" s="180"/>
      <c r="K9" s="186"/>
      <c r="L9" s="182">
        <f t="shared" si="2"/>
        <v>0.4166666666666667</v>
      </c>
      <c r="M9" s="167">
        <f t="shared" si="1"/>
        <v>0</v>
      </c>
    </row>
    <row r="10" spans="1:13" ht="12.75">
      <c r="A10" s="170" t="s">
        <v>9</v>
      </c>
      <c r="B10" s="173"/>
      <c r="C10" s="173"/>
      <c r="D10" s="173"/>
      <c r="E10" s="173"/>
      <c r="F10" s="173"/>
      <c r="G10" s="192"/>
      <c r="H10" s="180"/>
      <c r="I10" s="180"/>
      <c r="J10" s="180"/>
      <c r="K10" s="186"/>
      <c r="L10" s="182">
        <f t="shared" si="2"/>
        <v>0.5</v>
      </c>
      <c r="M10" s="167">
        <f t="shared" si="1"/>
        <v>0</v>
      </c>
    </row>
    <row r="11" spans="1:13" ht="12.75">
      <c r="A11" s="170" t="s">
        <v>10</v>
      </c>
      <c r="B11" s="173"/>
      <c r="C11" s="173"/>
      <c r="D11" s="173"/>
      <c r="E11" s="173"/>
      <c r="F11" s="173"/>
      <c r="G11" s="192"/>
      <c r="H11" s="180"/>
      <c r="I11" s="180"/>
      <c r="J11" s="180"/>
      <c r="K11" s="186"/>
      <c r="L11" s="182">
        <f t="shared" si="2"/>
        <v>0.6666666666666666</v>
      </c>
      <c r="M11" s="167">
        <f t="shared" si="1"/>
        <v>0</v>
      </c>
    </row>
    <row r="12" spans="1:13" ht="12.75">
      <c r="A12" s="170" t="s">
        <v>11</v>
      </c>
      <c r="B12" s="173"/>
      <c r="C12" s="173"/>
      <c r="D12" s="173"/>
      <c r="E12" s="173"/>
      <c r="F12" s="173"/>
      <c r="G12" s="192"/>
      <c r="H12" s="180"/>
      <c r="I12" s="180"/>
      <c r="J12" s="180"/>
      <c r="K12" s="186"/>
      <c r="L12" s="182">
        <f t="shared" si="2"/>
        <v>0.8333333333333334</v>
      </c>
      <c r="M12" s="167">
        <f t="shared" si="1"/>
        <v>0</v>
      </c>
    </row>
    <row r="13" spans="1:13" ht="12.75">
      <c r="A13" s="170" t="s">
        <v>12</v>
      </c>
      <c r="B13" s="173"/>
      <c r="C13" s="173"/>
      <c r="D13" s="173"/>
      <c r="E13" s="173"/>
      <c r="F13" s="173"/>
      <c r="G13" s="192"/>
      <c r="H13" s="180"/>
      <c r="I13" s="180"/>
      <c r="J13" s="180"/>
      <c r="K13" s="186"/>
      <c r="L13" s="182">
        <f t="shared" si="2"/>
        <v>1</v>
      </c>
      <c r="M13" s="167">
        <f t="shared" si="1"/>
        <v>0</v>
      </c>
    </row>
    <row r="14" spans="1:13" ht="12.75">
      <c r="A14" s="170" t="s">
        <v>13</v>
      </c>
      <c r="B14" s="173"/>
      <c r="C14" s="173"/>
      <c r="D14" s="173"/>
      <c r="E14" s="173"/>
      <c r="F14" s="173"/>
      <c r="G14" s="192"/>
      <c r="H14" s="180"/>
      <c r="I14" s="180"/>
      <c r="J14" s="180"/>
      <c r="K14" s="186"/>
      <c r="L14" s="182">
        <f t="shared" si="2"/>
        <v>1.25</v>
      </c>
      <c r="M14" s="167">
        <f t="shared" si="1"/>
        <v>0</v>
      </c>
    </row>
    <row r="15" spans="1:13" ht="12.75">
      <c r="A15" s="170" t="s">
        <v>14</v>
      </c>
      <c r="B15" s="173"/>
      <c r="C15" s="173"/>
      <c r="D15" s="173"/>
      <c r="E15" s="173"/>
      <c r="F15" s="173"/>
      <c r="G15" s="192"/>
      <c r="H15" s="180"/>
      <c r="I15" s="180"/>
      <c r="J15" s="180"/>
      <c r="K15" s="186"/>
      <c r="L15" s="182">
        <f t="shared" si="2"/>
        <v>1.5</v>
      </c>
      <c r="M15" s="167">
        <f t="shared" si="1"/>
        <v>0</v>
      </c>
    </row>
    <row r="16" spans="1:13" ht="12.75">
      <c r="A16" s="170" t="s">
        <v>15</v>
      </c>
      <c r="B16" s="173"/>
      <c r="C16" s="173"/>
      <c r="D16" s="173"/>
      <c r="E16" s="173"/>
      <c r="F16" s="173"/>
      <c r="G16" s="192"/>
      <c r="H16" s="180"/>
      <c r="I16" s="180"/>
      <c r="J16" s="180"/>
      <c r="K16" s="186"/>
      <c r="L16" s="182">
        <f t="shared" si="2"/>
        <v>1.75</v>
      </c>
      <c r="M16" s="167">
        <f t="shared" si="1"/>
        <v>0</v>
      </c>
    </row>
    <row r="17" spans="1:13" ht="12.75">
      <c r="A17" s="170" t="s">
        <v>16</v>
      </c>
      <c r="B17" s="173"/>
      <c r="C17" s="173"/>
      <c r="D17" s="173"/>
      <c r="E17" s="173"/>
      <c r="F17" s="173"/>
      <c r="G17" s="192"/>
      <c r="H17" s="180"/>
      <c r="I17" s="180"/>
      <c r="J17" s="180"/>
      <c r="K17" s="186"/>
      <c r="L17" s="182">
        <f t="shared" si="2"/>
        <v>2</v>
      </c>
      <c r="M17" s="167">
        <f t="shared" si="1"/>
        <v>0</v>
      </c>
    </row>
    <row r="18" spans="1:13" ht="12.75">
      <c r="A18" s="170" t="s">
        <v>17</v>
      </c>
      <c r="B18" s="173"/>
      <c r="C18" s="173"/>
      <c r="D18" s="173"/>
      <c r="E18" s="173"/>
      <c r="F18" s="173"/>
      <c r="G18" s="192"/>
      <c r="H18" s="180"/>
      <c r="I18" s="180"/>
      <c r="J18" s="180"/>
      <c r="K18" s="186"/>
      <c r="L18" s="182">
        <f t="shared" si="2"/>
        <v>3</v>
      </c>
      <c r="M18" s="167">
        <f t="shared" si="1"/>
        <v>0</v>
      </c>
    </row>
    <row r="19" spans="1:13" ht="12.75">
      <c r="A19" s="170" t="s">
        <v>18</v>
      </c>
      <c r="B19" s="173"/>
      <c r="C19" s="173"/>
      <c r="D19" s="173"/>
      <c r="E19" s="173"/>
      <c r="F19" s="173"/>
      <c r="G19" s="192"/>
      <c r="H19" s="180"/>
      <c r="I19" s="180"/>
      <c r="J19" s="180"/>
      <c r="K19" s="186"/>
      <c r="L19" s="182">
        <f t="shared" si="2"/>
        <v>4</v>
      </c>
      <c r="M19" s="167">
        <f t="shared" si="1"/>
        <v>0</v>
      </c>
    </row>
    <row r="20" spans="1:13" ht="12.75">
      <c r="A20" s="170" t="s">
        <v>19</v>
      </c>
      <c r="B20" s="173"/>
      <c r="C20" s="173"/>
      <c r="D20" s="173"/>
      <c r="E20" s="173"/>
      <c r="F20" s="173"/>
      <c r="G20" s="192"/>
      <c r="H20" s="180"/>
      <c r="I20" s="180"/>
      <c r="J20" s="180"/>
      <c r="K20" s="186"/>
      <c r="L20" s="182">
        <f t="shared" si="2"/>
        <v>5</v>
      </c>
      <c r="M20" s="167">
        <f t="shared" si="1"/>
        <v>0</v>
      </c>
    </row>
    <row r="21" spans="1:13" ht="12.75">
      <c r="A21" s="170" t="s">
        <v>20</v>
      </c>
      <c r="B21" s="173"/>
      <c r="C21" s="173"/>
      <c r="D21" s="173"/>
      <c r="E21" s="173"/>
      <c r="F21" s="173"/>
      <c r="G21" s="192"/>
      <c r="H21" s="180"/>
      <c r="I21" s="180"/>
      <c r="J21" s="180"/>
      <c r="K21" s="186"/>
      <c r="L21" s="182">
        <f t="shared" si="2"/>
        <v>6</v>
      </c>
      <c r="M21" s="167">
        <f t="shared" si="1"/>
        <v>0</v>
      </c>
    </row>
    <row r="22" spans="1:13" ht="12.75">
      <c r="A22" s="170" t="s">
        <v>21</v>
      </c>
      <c r="B22" s="173"/>
      <c r="C22" s="173"/>
      <c r="D22" s="173"/>
      <c r="E22" s="173"/>
      <c r="F22" s="173"/>
      <c r="G22" s="192"/>
      <c r="H22" s="180"/>
      <c r="I22" s="180"/>
      <c r="J22" s="180"/>
      <c r="K22" s="186"/>
      <c r="L22" s="182">
        <f t="shared" si="2"/>
        <v>7</v>
      </c>
      <c r="M22" s="167">
        <f t="shared" si="1"/>
        <v>0</v>
      </c>
    </row>
    <row r="23" spans="1:13" ht="12.75">
      <c r="A23" s="170" t="s">
        <v>22</v>
      </c>
      <c r="B23" s="173"/>
      <c r="C23" s="173"/>
      <c r="D23" s="173"/>
      <c r="E23" s="173"/>
      <c r="F23" s="173"/>
      <c r="G23" s="192"/>
      <c r="H23" s="180"/>
      <c r="I23" s="180"/>
      <c r="J23" s="180"/>
      <c r="K23" s="186"/>
      <c r="L23" s="182">
        <f t="shared" si="2"/>
        <v>8</v>
      </c>
      <c r="M23" s="167">
        <f t="shared" si="1"/>
        <v>0</v>
      </c>
    </row>
    <row r="24" spans="1:13" ht="12.75">
      <c r="A24" s="170" t="s">
        <v>23</v>
      </c>
      <c r="B24" s="173"/>
      <c r="C24" s="173"/>
      <c r="D24" s="173"/>
      <c r="E24" s="173"/>
      <c r="F24" s="173"/>
      <c r="G24" s="192"/>
      <c r="H24" s="180"/>
      <c r="I24" s="180"/>
      <c r="J24" s="180"/>
      <c r="K24" s="186"/>
      <c r="L24" s="182">
        <f t="shared" si="2"/>
        <v>9</v>
      </c>
      <c r="M24" s="167">
        <f t="shared" si="1"/>
        <v>0</v>
      </c>
    </row>
    <row r="25" spans="1:13" ht="12.75">
      <c r="A25" s="170" t="s">
        <v>24</v>
      </c>
      <c r="B25" s="173"/>
      <c r="C25" s="173"/>
      <c r="D25" s="173"/>
      <c r="E25" s="173"/>
      <c r="F25" s="173"/>
      <c r="G25" s="192"/>
      <c r="H25" s="180"/>
      <c r="I25" s="180"/>
      <c r="J25" s="180"/>
      <c r="K25" s="186"/>
      <c r="L25" s="182">
        <f t="shared" si="2"/>
        <v>10</v>
      </c>
      <c r="M25" s="167">
        <f t="shared" si="1"/>
        <v>0</v>
      </c>
    </row>
    <row r="26" spans="1:13" ht="12.75">
      <c r="A26" s="170" t="s">
        <v>25</v>
      </c>
      <c r="B26" s="173"/>
      <c r="C26" s="173"/>
      <c r="D26" s="173"/>
      <c r="E26" s="173"/>
      <c r="F26" s="173"/>
      <c r="G26" s="192"/>
      <c r="H26" s="180"/>
      <c r="I26" s="180"/>
      <c r="J26" s="180"/>
      <c r="K26" s="186"/>
      <c r="L26" s="182">
        <f t="shared" si="2"/>
        <v>10.5</v>
      </c>
      <c r="M26" s="167">
        <f t="shared" si="1"/>
        <v>0</v>
      </c>
    </row>
    <row r="27" spans="1:13" ht="12.75">
      <c r="A27" s="170" t="s">
        <v>26</v>
      </c>
      <c r="B27" s="173"/>
      <c r="C27" s="173"/>
      <c r="D27" s="173"/>
      <c r="E27" s="173"/>
      <c r="F27" s="173"/>
      <c r="G27" s="192"/>
      <c r="H27" s="180"/>
      <c r="I27" s="180"/>
      <c r="J27" s="180"/>
      <c r="K27" s="186"/>
      <c r="L27" s="182">
        <f t="shared" si="2"/>
        <v>11</v>
      </c>
      <c r="M27" s="167">
        <f t="shared" si="1"/>
        <v>0</v>
      </c>
    </row>
    <row r="28" spans="1:13" ht="12.75">
      <c r="A28" s="170" t="s">
        <v>27</v>
      </c>
      <c r="B28" s="173"/>
      <c r="C28" s="173"/>
      <c r="D28" s="173"/>
      <c r="E28" s="173"/>
      <c r="F28" s="173"/>
      <c r="G28" s="192"/>
      <c r="H28" s="180"/>
      <c r="I28" s="180"/>
      <c r="J28" s="180"/>
      <c r="K28" s="186"/>
      <c r="L28" s="182">
        <f t="shared" si="2"/>
        <v>11.5</v>
      </c>
      <c r="M28" s="167">
        <f t="shared" si="1"/>
        <v>0</v>
      </c>
    </row>
    <row r="29" spans="1:13" ht="12.75">
      <c r="A29" s="170" t="s">
        <v>28</v>
      </c>
      <c r="B29" s="173"/>
      <c r="C29" s="173"/>
      <c r="D29" s="173"/>
      <c r="E29" s="173"/>
      <c r="F29" s="173"/>
      <c r="G29" s="192"/>
      <c r="H29" s="180"/>
      <c r="I29" s="180"/>
      <c r="J29" s="180"/>
      <c r="K29" s="186"/>
      <c r="L29" s="182">
        <f t="shared" si="2"/>
        <v>12</v>
      </c>
      <c r="M29" s="167">
        <f t="shared" si="1"/>
        <v>0</v>
      </c>
    </row>
    <row r="30" spans="1:13" ht="12.75">
      <c r="A30" s="170" t="s">
        <v>29</v>
      </c>
      <c r="B30" s="173"/>
      <c r="C30" s="173"/>
      <c r="D30" s="173"/>
      <c r="E30" s="173"/>
      <c r="F30" s="173"/>
      <c r="G30" s="192"/>
      <c r="H30" s="180"/>
      <c r="I30" s="180"/>
      <c r="J30" s="180"/>
      <c r="K30" s="186"/>
      <c r="L30" s="182">
        <f t="shared" si="2"/>
        <v>12.5</v>
      </c>
      <c r="M30" s="167">
        <f t="shared" si="1"/>
        <v>0</v>
      </c>
    </row>
    <row r="31" spans="1:13" ht="12.75">
      <c r="A31" s="170" t="s">
        <v>30</v>
      </c>
      <c r="B31" s="173"/>
      <c r="C31" s="173"/>
      <c r="D31" s="173"/>
      <c r="E31" s="173"/>
      <c r="F31" s="173"/>
      <c r="G31" s="192"/>
      <c r="H31" s="180"/>
      <c r="I31" s="180"/>
      <c r="J31" s="180"/>
      <c r="K31" s="186"/>
      <c r="L31" s="182">
        <f t="shared" si="2"/>
        <v>13</v>
      </c>
      <c r="M31" s="167">
        <f t="shared" si="1"/>
        <v>0</v>
      </c>
    </row>
    <row r="32" spans="1:13" ht="12.75">
      <c r="A32" s="170" t="s">
        <v>31</v>
      </c>
      <c r="B32" s="173"/>
      <c r="C32" s="173"/>
      <c r="D32" s="173"/>
      <c r="E32" s="173"/>
      <c r="F32" s="173"/>
      <c r="G32" s="192"/>
      <c r="H32" s="180"/>
      <c r="I32" s="180"/>
      <c r="J32" s="180"/>
      <c r="K32" s="186"/>
      <c r="L32" s="182">
        <f t="shared" si="2"/>
        <v>13.5</v>
      </c>
      <c r="M32" s="167">
        <f t="shared" si="1"/>
        <v>0</v>
      </c>
    </row>
    <row r="33" spans="1:13" ht="12.75">
      <c r="A33" s="170" t="s">
        <v>32</v>
      </c>
      <c r="B33" s="173"/>
      <c r="C33" s="173"/>
      <c r="D33" s="173"/>
      <c r="E33" s="173"/>
      <c r="F33" s="173"/>
      <c r="G33" s="192"/>
      <c r="H33" s="180"/>
      <c r="I33" s="180"/>
      <c r="J33" s="180"/>
      <c r="K33" s="186"/>
      <c r="L33" s="182">
        <f t="shared" si="2"/>
        <v>14</v>
      </c>
      <c r="M33" s="167">
        <f t="shared" si="1"/>
        <v>0</v>
      </c>
    </row>
    <row r="34" spans="1:13" ht="12.75">
      <c r="A34" s="170" t="s">
        <v>33</v>
      </c>
      <c r="B34" s="173"/>
      <c r="C34" s="173"/>
      <c r="D34" s="173"/>
      <c r="E34" s="173"/>
      <c r="F34" s="173"/>
      <c r="G34" s="192"/>
      <c r="H34" s="180"/>
      <c r="I34" s="180"/>
      <c r="J34" s="180"/>
      <c r="K34" s="186"/>
      <c r="L34" s="182">
        <f t="shared" si="2"/>
        <v>14.5</v>
      </c>
      <c r="M34" s="167">
        <f t="shared" si="1"/>
        <v>0</v>
      </c>
    </row>
    <row r="35" spans="1:13" ht="12.75">
      <c r="A35" s="170" t="s">
        <v>34</v>
      </c>
      <c r="B35" s="173"/>
      <c r="C35" s="173"/>
      <c r="D35" s="173"/>
      <c r="E35" s="173"/>
      <c r="F35" s="173"/>
      <c r="G35" s="192"/>
      <c r="H35" s="180"/>
      <c r="I35" s="180"/>
      <c r="J35" s="180"/>
      <c r="K35" s="186"/>
      <c r="L35" s="182">
        <f t="shared" si="2"/>
        <v>15</v>
      </c>
      <c r="M35" s="167">
        <f t="shared" si="1"/>
        <v>0</v>
      </c>
    </row>
    <row r="36" spans="1:13" ht="12.75">
      <c r="A36" s="170" t="s">
        <v>35</v>
      </c>
      <c r="B36" s="173"/>
      <c r="C36" s="173"/>
      <c r="D36" s="173"/>
      <c r="E36" s="173"/>
      <c r="F36" s="173"/>
      <c r="G36" s="192"/>
      <c r="H36" s="180"/>
      <c r="I36" s="180"/>
      <c r="J36" s="180"/>
      <c r="K36" s="186"/>
      <c r="L36" s="182">
        <f t="shared" si="2"/>
        <v>15.5</v>
      </c>
      <c r="M36" s="167">
        <f t="shared" si="1"/>
        <v>0</v>
      </c>
    </row>
    <row r="37" spans="1:13" ht="12.75">
      <c r="A37" s="170" t="s">
        <v>36</v>
      </c>
      <c r="B37" s="173"/>
      <c r="C37" s="173"/>
      <c r="D37" s="173"/>
      <c r="E37" s="173"/>
      <c r="F37" s="173"/>
      <c r="G37" s="192"/>
      <c r="H37" s="180"/>
      <c r="I37" s="180"/>
      <c r="J37" s="180"/>
      <c r="K37" s="186"/>
      <c r="L37" s="182">
        <f t="shared" si="2"/>
        <v>16</v>
      </c>
      <c r="M37" s="167">
        <f t="shared" si="1"/>
        <v>0</v>
      </c>
    </row>
    <row r="38" spans="1:13" ht="12.75">
      <c r="A38" s="170" t="s">
        <v>37</v>
      </c>
      <c r="B38" s="173"/>
      <c r="C38" s="173"/>
      <c r="D38" s="173"/>
      <c r="E38" s="173"/>
      <c r="F38" s="173"/>
      <c r="G38" s="192"/>
      <c r="H38" s="180"/>
      <c r="I38" s="180"/>
      <c r="J38" s="180"/>
      <c r="K38" s="186"/>
      <c r="L38" s="182">
        <f t="shared" si="2"/>
        <v>16.5</v>
      </c>
      <c r="M38" s="167">
        <f t="shared" si="1"/>
        <v>0</v>
      </c>
    </row>
    <row r="39" spans="1:13" ht="12.75">
      <c r="A39" s="170" t="s">
        <v>38</v>
      </c>
      <c r="B39" s="173"/>
      <c r="C39" s="173"/>
      <c r="D39" s="173"/>
      <c r="E39" s="173"/>
      <c r="F39" s="173"/>
      <c r="G39" s="192"/>
      <c r="H39" s="180"/>
      <c r="I39" s="180"/>
      <c r="J39" s="180"/>
      <c r="K39" s="186"/>
      <c r="L39" s="182">
        <f t="shared" si="2"/>
        <v>17</v>
      </c>
      <c r="M39" s="167">
        <f t="shared" si="1"/>
        <v>0</v>
      </c>
    </row>
    <row r="40" spans="1:13" ht="12.75">
      <c r="A40" s="170" t="s">
        <v>39</v>
      </c>
      <c r="B40" s="173"/>
      <c r="C40" s="173"/>
      <c r="D40" s="173"/>
      <c r="E40" s="173"/>
      <c r="F40" s="173"/>
      <c r="G40" s="192"/>
      <c r="H40" s="180"/>
      <c r="I40" s="180"/>
      <c r="J40" s="180"/>
      <c r="K40" s="186"/>
      <c r="L40" s="182">
        <f t="shared" si="2"/>
        <v>17.5</v>
      </c>
      <c r="M40" s="167">
        <f t="shared" si="1"/>
        <v>0</v>
      </c>
    </row>
    <row r="41" spans="1:13" ht="12.75">
      <c r="A41" s="170" t="s">
        <v>40</v>
      </c>
      <c r="B41" s="173"/>
      <c r="C41" s="173"/>
      <c r="D41" s="173"/>
      <c r="E41" s="173"/>
      <c r="F41" s="173"/>
      <c r="G41" s="192"/>
      <c r="H41" s="180"/>
      <c r="I41" s="180"/>
      <c r="J41" s="180"/>
      <c r="K41" s="186"/>
      <c r="L41" s="182">
        <f t="shared" si="2"/>
        <v>18</v>
      </c>
      <c r="M41" s="167">
        <f t="shared" si="1"/>
        <v>0</v>
      </c>
    </row>
    <row r="42" spans="1:13" ht="13.5" thickBot="1">
      <c r="A42" s="171" t="s">
        <v>49</v>
      </c>
      <c r="B42" s="174"/>
      <c r="C42" s="174"/>
      <c r="D42" s="174"/>
      <c r="E42" s="174"/>
      <c r="F42" s="174"/>
      <c r="G42" s="193"/>
      <c r="H42" s="181"/>
      <c r="I42" s="181"/>
      <c r="J42" s="181"/>
      <c r="K42" s="187"/>
      <c r="L42" s="183">
        <f t="shared" si="2"/>
        <v>19</v>
      </c>
      <c r="M42" s="167">
        <f t="shared" si="1"/>
        <v>0</v>
      </c>
    </row>
    <row r="43" spans="1:11" s="155" customFormat="1" ht="22.5">
      <c r="A43" s="166" t="s">
        <v>119</v>
      </c>
      <c r="B43" s="185" t="e">
        <f>+B2/$A$1</f>
        <v>#DIV/0!</v>
      </c>
      <c r="C43" s="185" t="e">
        <f>+C2/$A$1</f>
        <v>#DIV/0!</v>
      </c>
      <c r="D43" s="185" t="e">
        <f aca="true" t="shared" si="3" ref="D43:K43">+D2/$A$1</f>
        <v>#DIV/0!</v>
      </c>
      <c r="E43" s="185" t="e">
        <f t="shared" si="3"/>
        <v>#DIV/0!</v>
      </c>
      <c r="F43" s="185" t="e">
        <f t="shared" si="3"/>
        <v>#DIV/0!</v>
      </c>
      <c r="G43" s="194"/>
      <c r="H43" s="185" t="e">
        <f t="shared" si="3"/>
        <v>#DIV/0!</v>
      </c>
      <c r="I43" s="185" t="e">
        <f t="shared" si="3"/>
        <v>#DIV/0!</v>
      </c>
      <c r="J43" s="185" t="e">
        <f t="shared" si="3"/>
        <v>#DIV/0!</v>
      </c>
      <c r="K43" s="185" t="e">
        <f t="shared" si="3"/>
        <v>#DIV/0!</v>
      </c>
    </row>
    <row r="47" ht="12.75">
      <c r="D47" s="150"/>
    </row>
  </sheetData>
  <sheetProtection password="C643" sheet="1" objects="1" scenarios="1"/>
  <protectedRanges>
    <protectedRange sqref="A1" name="Tartom?ny2"/>
    <protectedRange sqref="B4:K42" name="Tartom?ny1"/>
  </protectedRanges>
  <mergeCells count="3">
    <mergeCell ref="C1:E1"/>
    <mergeCell ref="F1:H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1:K20"/>
  <sheetViews>
    <sheetView zoomScale="75" zoomScaleNormal="75" zoomScalePageLayoutView="0" workbookViewId="0" topLeftCell="A1">
      <selection activeCell="A8" sqref="A8:K16350"/>
    </sheetView>
  </sheetViews>
  <sheetFormatPr defaultColWidth="9.140625" defaultRowHeight="12.75"/>
  <cols>
    <col min="1" max="1" width="12.421875" style="29" customWidth="1"/>
    <col min="2" max="2" width="7.28125" style="107" customWidth="1"/>
    <col min="3" max="3" width="11.8515625" style="116" customWidth="1"/>
    <col min="4" max="4" width="12.28125" style="116" customWidth="1"/>
    <col min="5" max="5" width="10.8515625" style="113" customWidth="1"/>
    <col min="6" max="6" width="13.7109375" style="107" customWidth="1"/>
    <col min="7" max="7" width="10.57421875" style="107" customWidth="1"/>
    <col min="8" max="8" width="9.8515625" style="113" customWidth="1"/>
    <col min="9" max="10" width="24.28125" style="0" customWidth="1"/>
    <col min="11" max="11" width="12.140625" style="0" customWidth="1"/>
  </cols>
  <sheetData>
    <row r="1" spans="1:8" ht="18" customHeight="1" thickBot="1">
      <c r="A1" s="30">
        <v>0</v>
      </c>
      <c r="E1" s="112">
        <v>30.05000114440918</v>
      </c>
      <c r="F1" s="110">
        <v>337</v>
      </c>
      <c r="G1" s="110">
        <v>117</v>
      </c>
      <c r="H1" s="112">
        <v>41</v>
      </c>
    </row>
    <row r="2" spans="4:5" ht="25.5">
      <c r="D2" s="138"/>
      <c r="E2" s="200" t="s">
        <v>70</v>
      </c>
    </row>
    <row r="3" spans="1:11" s="7" customFormat="1" ht="19.5" thickBot="1">
      <c r="A3" s="69"/>
      <c r="B3" s="33"/>
      <c r="C3" s="117"/>
      <c r="D3" s="118"/>
      <c r="E3" s="114">
        <v>47.120001792907715</v>
      </c>
      <c r="F3" s="111">
        <v>508</v>
      </c>
      <c r="G3" s="111">
        <v>196</v>
      </c>
      <c r="H3" s="114">
        <v>68.09</v>
      </c>
      <c r="K3" s="8"/>
    </row>
    <row r="4" spans="1:11" ht="15.75" customHeight="1">
      <c r="A4" s="123"/>
      <c r="B4" s="124" t="s">
        <v>48</v>
      </c>
      <c r="C4" s="124" t="s">
        <v>48</v>
      </c>
      <c r="D4" s="130" t="s">
        <v>115</v>
      </c>
      <c r="E4" s="125" t="e">
        <f>(adat!$E$8+adat!$E$9)/$A$1</f>
        <v>#DIV/0!</v>
      </c>
      <c r="F4" s="126" t="e">
        <f ca="1">AVERAGE(F8:OFFSET(F7,$A$1,0,1,1))</f>
        <v>#DIV/0!</v>
      </c>
      <c r="G4" s="126" t="e">
        <f ca="1">AVERAGE(G8:OFFSET(G7,$A$1,0,1,1))</f>
        <v>#DIV/0!</v>
      </c>
      <c r="H4" s="131" t="e">
        <f ca="1">AVERAGE(H8:OFFSET(H7,$A$1,0,1,1))</f>
        <v>#DIV/0!</v>
      </c>
      <c r="I4" s="123"/>
      <c r="J4" s="127"/>
      <c r="K4" s="8"/>
    </row>
    <row r="5" spans="1:11" ht="15.75" customHeight="1">
      <c r="A5" s="128"/>
      <c r="B5" s="120"/>
      <c r="D5" s="132" t="s">
        <v>116</v>
      </c>
      <c r="E5" s="121" t="e">
        <f>adat!$E$8/fstat!$A$1</f>
        <v>#DIV/0!</v>
      </c>
      <c r="F5" s="122" t="e">
        <f>adat!$F$8/fstat!$A$1</f>
        <v>#DIV/0!</v>
      </c>
      <c r="G5" s="122" t="e">
        <f>adat!$G$8/fstat!$A$1</f>
        <v>#DIV/0!</v>
      </c>
      <c r="H5" s="133" t="e">
        <f>adat!$H$8/fstat!$A$1</f>
        <v>#DIV/0!</v>
      </c>
      <c r="I5" s="128"/>
      <c r="J5" s="129"/>
      <c r="K5" s="8"/>
    </row>
    <row r="6" spans="1:11" ht="15.75" customHeight="1" thickBot="1">
      <c r="A6" s="128"/>
      <c r="B6" s="120"/>
      <c r="D6" s="134" t="s">
        <v>117</v>
      </c>
      <c r="E6" s="135" t="e">
        <f>adat!$E$9/lstat!$A$1</f>
        <v>#DIV/0!</v>
      </c>
      <c r="F6" s="136" t="e">
        <f>adat!$F$9/lstat!$A$1</f>
        <v>#DIV/0!</v>
      </c>
      <c r="G6" s="136" t="e">
        <f>adat!$G$9/lstat!$A$1</f>
        <v>#DIV/0!</v>
      </c>
      <c r="H6" s="137" t="e">
        <f>adat!$H$9/lstat!$A$1</f>
        <v>#DIV/0!</v>
      </c>
      <c r="I6" s="128"/>
      <c r="J6" s="129"/>
      <c r="K6" s="8"/>
    </row>
    <row r="7" spans="1:11" s="119" customFormat="1" ht="39.75" customHeight="1" thickBot="1">
      <c r="A7" s="72" t="s">
        <v>66</v>
      </c>
      <c r="B7" s="73" t="s">
        <v>69</v>
      </c>
      <c r="C7" s="74" t="s">
        <v>88</v>
      </c>
      <c r="D7" s="74" t="s">
        <v>91</v>
      </c>
      <c r="E7" s="73" t="s">
        <v>90</v>
      </c>
      <c r="F7" s="73" t="s">
        <v>89</v>
      </c>
      <c r="G7" s="75" t="s">
        <v>92</v>
      </c>
      <c r="H7" s="71" t="s">
        <v>67</v>
      </c>
      <c r="I7" s="73" t="s">
        <v>93</v>
      </c>
      <c r="J7" s="73" t="s">
        <v>94</v>
      </c>
      <c r="K7" s="199"/>
    </row>
    <row r="8" ht="12.75">
      <c r="K8" s="2"/>
    </row>
    <row r="9" ht="12.75">
      <c r="K9" s="2"/>
    </row>
    <row r="10" ht="12.75">
      <c r="K10" s="2"/>
    </row>
    <row r="14" ht="12.75">
      <c r="J14" s="7"/>
    </row>
    <row r="16" ht="12.75">
      <c r="E16" s="115"/>
    </row>
    <row r="17" ht="12.75">
      <c r="E17" s="115"/>
    </row>
    <row r="18" ht="12.75">
      <c r="E18" s="115"/>
    </row>
    <row r="19" ht="12.75">
      <c r="E19" s="115"/>
    </row>
    <row r="20" ht="12.75">
      <c r="E20" s="115"/>
    </row>
  </sheetData>
  <sheetProtection password="C643" sheet="1" objects="1" scenarios="1"/>
  <protectedRanges>
    <protectedRange password="C643" sqref="E4:H6" name="Tartom?ny4"/>
    <protectedRange password="C643" sqref="C3:D3 F7:G7 H2:K7 A7:D7 B4:B6 D5:D6 C4 A2:B3 E2:G6" name="Tartom?ny2"/>
    <protectedRange sqref="A1" name="Tartom?ny1"/>
    <protectedRange sqref="A8:K65003" name="Tartom?ny3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"/>
  <dimension ref="A1:AD12"/>
  <sheetViews>
    <sheetView zoomScalePageLayoutView="0" workbookViewId="0" topLeftCell="A1">
      <selection activeCell="E9" sqref="E9:H9"/>
    </sheetView>
  </sheetViews>
  <sheetFormatPr defaultColWidth="9.140625" defaultRowHeight="12.75"/>
  <cols>
    <col min="1" max="1" width="26.28125" style="102" customWidth="1"/>
    <col min="2" max="2" width="23.7109375" style="82" customWidth="1"/>
    <col min="3" max="3" width="9.140625" style="82" customWidth="1"/>
    <col min="4" max="4" width="8.8515625" style="82" customWidth="1"/>
    <col min="5" max="5" width="6.421875" style="82" customWidth="1"/>
    <col min="6" max="6" width="8.8515625" style="82" customWidth="1"/>
    <col min="7" max="7" width="11.28125" style="82" customWidth="1"/>
    <col min="8" max="8" width="15.00390625" style="82" customWidth="1"/>
    <col min="9" max="9" width="8.8515625" style="82" customWidth="1"/>
    <col min="10" max="10" width="9.7109375" style="82" customWidth="1"/>
    <col min="11" max="17" width="8.8515625" style="82" customWidth="1"/>
    <col min="18" max="30" width="8.8515625" style="7" customWidth="1"/>
  </cols>
  <sheetData>
    <row r="1" spans="1:27" ht="12.75">
      <c r="A1" s="76" t="s">
        <v>73</v>
      </c>
      <c r="B1" s="76" t="s">
        <v>41</v>
      </c>
      <c r="C1" s="76" t="s">
        <v>52</v>
      </c>
      <c r="D1" s="76" t="s">
        <v>53</v>
      </c>
      <c r="E1" s="76" t="s">
        <v>72</v>
      </c>
      <c r="F1" s="77" t="s">
        <v>74</v>
      </c>
      <c r="G1" s="78" t="s">
        <v>43</v>
      </c>
      <c r="H1" s="78" t="s">
        <v>42</v>
      </c>
      <c r="I1" s="79" t="s">
        <v>48</v>
      </c>
      <c r="J1" s="79" t="s">
        <v>44</v>
      </c>
      <c r="K1" s="79" t="s">
        <v>45</v>
      </c>
      <c r="L1" s="79"/>
      <c r="M1" s="80" t="s">
        <v>134</v>
      </c>
      <c r="N1" s="81">
        <v>18</v>
      </c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30" s="3" customFormat="1" ht="12.75">
      <c r="A2" s="44">
        <v>13.26</v>
      </c>
      <c r="B2" s="44">
        <v>13.99</v>
      </c>
      <c r="C2" s="51">
        <v>17</v>
      </c>
      <c r="D2" s="52">
        <v>18.82</v>
      </c>
      <c r="E2" s="52"/>
      <c r="F2" s="52">
        <v>13.32</v>
      </c>
      <c r="G2" s="83">
        <v>40059</v>
      </c>
      <c r="H2" s="83">
        <v>38599</v>
      </c>
      <c r="I2" s="84">
        <f>DAYS360(H2,G2)</f>
        <v>1439</v>
      </c>
      <c r="J2" s="84">
        <f>+I2/30</f>
        <v>47.96666666666667</v>
      </c>
      <c r="K2" s="84">
        <f>+J2/12</f>
        <v>3.9972222222222222</v>
      </c>
      <c r="L2" s="85">
        <v>7</v>
      </c>
      <c r="M2" s="85"/>
      <c r="N2" s="86"/>
      <c r="O2" s="87"/>
      <c r="P2" s="87"/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  <c r="AC2" s="89"/>
      <c r="AD2" s="89"/>
    </row>
    <row r="3" spans="1:27" ht="12.75">
      <c r="A3" s="90"/>
      <c r="B3" s="91"/>
      <c r="C3" s="91"/>
      <c r="D3" s="91"/>
      <c r="E3" s="91"/>
      <c r="F3" s="92"/>
      <c r="G3" s="93"/>
      <c r="H3" s="93"/>
      <c r="I3" s="93"/>
      <c r="J3" s="93"/>
      <c r="K3" s="93"/>
      <c r="L3" s="93"/>
      <c r="M3" s="93"/>
      <c r="N3" s="94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12.75">
      <c r="A4" s="9" t="s">
        <v>76</v>
      </c>
      <c r="B4" s="9" t="s">
        <v>77</v>
      </c>
      <c r="C4" s="9" t="s">
        <v>78</v>
      </c>
      <c r="D4" s="9" t="s">
        <v>126</v>
      </c>
      <c r="E4" s="95"/>
      <c r="F4" s="95"/>
      <c r="G4" s="95"/>
      <c r="H4" s="95"/>
      <c r="I4" s="95"/>
      <c r="J4" s="95"/>
      <c r="K4" s="95"/>
      <c r="L4" s="95"/>
      <c r="M4" s="95"/>
      <c r="N4" s="94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">
      <c r="A5" s="53">
        <v>95.18</v>
      </c>
      <c r="B5" s="53">
        <v>97.9</v>
      </c>
      <c r="C5" s="53">
        <v>111.5</v>
      </c>
      <c r="D5" s="18"/>
      <c r="E5" s="96"/>
      <c r="F5" s="96">
        <v>10.81</v>
      </c>
      <c r="G5" s="97"/>
      <c r="H5" s="97"/>
      <c r="I5" s="97"/>
      <c r="J5" s="97"/>
      <c r="K5" s="97"/>
      <c r="L5" s="97"/>
      <c r="M5" s="97"/>
      <c r="N5" s="94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14" ht="13.5" thickBot="1">
      <c r="A6" s="98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ht="12.75">
      <c r="B7" s="103"/>
    </row>
    <row r="8" ht="12.75">
      <c r="B8" s="103"/>
    </row>
    <row r="10" spans="2:10" ht="33">
      <c r="B10" s="104" t="s">
        <v>50</v>
      </c>
      <c r="C10" s="104"/>
      <c r="D10" s="104"/>
      <c r="E10" s="104"/>
      <c r="F10" s="104"/>
      <c r="G10" s="104"/>
      <c r="H10" s="104"/>
      <c r="I10" s="105"/>
      <c r="J10" s="105"/>
    </row>
    <row r="11" spans="2:10" ht="33">
      <c r="B11" s="104" t="s">
        <v>60</v>
      </c>
      <c r="C11" s="106"/>
      <c r="D11" s="106"/>
      <c r="E11" s="104"/>
      <c r="F11" s="104"/>
      <c r="G11" s="104"/>
      <c r="H11" s="104"/>
      <c r="I11" s="105"/>
      <c r="J11" s="105"/>
    </row>
    <row r="12" spans="2:10" ht="33">
      <c r="B12" s="104" t="s">
        <v>51</v>
      </c>
      <c r="C12" s="106"/>
      <c r="D12" s="106"/>
      <c r="E12" s="104"/>
      <c r="F12" s="104"/>
      <c r="G12" s="104"/>
      <c r="H12" s="104"/>
      <c r="I12" s="105"/>
      <c r="J12" s="105"/>
    </row>
  </sheetData>
  <sheetProtection/>
  <protectedRanges>
    <protectedRange sqref="N1" name="Tartom?ny3"/>
    <protectedRange sqref="A5:F5" name="Tartom?ny2"/>
    <protectedRange sqref="A2:H2" name="Tartom?ny1"/>
  </protectedRange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"/>
  <dimension ref="A1:AA86"/>
  <sheetViews>
    <sheetView zoomScalePageLayoutView="0" workbookViewId="0" topLeftCell="A17">
      <selection activeCell="H18" sqref="H18:K18"/>
    </sheetView>
  </sheetViews>
  <sheetFormatPr defaultColWidth="9.140625" defaultRowHeight="12.75"/>
  <cols>
    <col min="1" max="1" width="8.8515625" style="14" customWidth="1"/>
    <col min="2" max="2" width="12.140625" style="14" customWidth="1"/>
    <col min="3" max="3" width="8.8515625" style="14" customWidth="1"/>
    <col min="4" max="4" width="27.00390625" style="14" customWidth="1"/>
    <col min="5" max="7" width="8.8515625" style="14" customWidth="1"/>
    <col min="8" max="10" width="8.8515625" style="15" customWidth="1"/>
    <col min="11" max="14" width="8.8515625" style="4" customWidth="1"/>
    <col min="15" max="16" width="8.8515625" style="12" customWidth="1"/>
  </cols>
  <sheetData>
    <row r="1" spans="1:11" ht="12.75">
      <c r="A1" s="44" t="s">
        <v>0</v>
      </c>
      <c r="B1" s="44" t="s">
        <v>61</v>
      </c>
      <c r="C1" s="44" t="s">
        <v>1</v>
      </c>
      <c r="D1" s="45" t="s">
        <v>52</v>
      </c>
      <c r="E1" s="46" t="s">
        <v>53</v>
      </c>
      <c r="F1" s="46" t="s">
        <v>54</v>
      </c>
      <c r="G1" s="46" t="s">
        <v>2</v>
      </c>
      <c r="H1" s="47" t="s">
        <v>56</v>
      </c>
      <c r="I1" s="47" t="s">
        <v>57</v>
      </c>
      <c r="J1" s="47" t="s">
        <v>58</v>
      </c>
      <c r="K1" s="17" t="s">
        <v>59</v>
      </c>
    </row>
    <row r="2" spans="1:27" ht="20.25">
      <c r="A2" s="44" t="s">
        <v>46</v>
      </c>
      <c r="B2" s="44" t="s">
        <v>47</v>
      </c>
      <c r="C2" s="44"/>
      <c r="D2" s="48" t="s">
        <v>63</v>
      </c>
      <c r="E2" s="49" t="s">
        <v>48</v>
      </c>
      <c r="F2" s="49"/>
      <c r="G2" s="49" t="s">
        <v>48</v>
      </c>
      <c r="H2" s="50"/>
      <c r="I2" s="50"/>
      <c r="J2" s="50"/>
      <c r="K2" s="18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>
      <c r="A3" s="44" t="s">
        <v>3</v>
      </c>
      <c r="B3" s="44">
        <v>10.73</v>
      </c>
      <c r="C3" s="44">
        <v>11.34</v>
      </c>
      <c r="D3" s="51">
        <v>13.98</v>
      </c>
      <c r="E3" s="52">
        <v>15.03</v>
      </c>
      <c r="F3" s="52"/>
      <c r="G3" s="52">
        <v>10.88</v>
      </c>
      <c r="H3" s="53">
        <v>47</v>
      </c>
      <c r="I3" s="53">
        <v>48.2</v>
      </c>
      <c r="J3" s="53">
        <v>55.09</v>
      </c>
      <c r="K3" s="18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>
      <c r="A4" s="44" t="s">
        <v>4</v>
      </c>
      <c r="B4" s="44">
        <v>11.75</v>
      </c>
      <c r="C4" s="44">
        <v>12.43</v>
      </c>
      <c r="D4" s="51">
        <v>15.18</v>
      </c>
      <c r="E4" s="52">
        <v>16.4</v>
      </c>
      <c r="F4" s="52"/>
      <c r="G4" s="52">
        <v>11.86</v>
      </c>
      <c r="H4" s="53">
        <v>50.02</v>
      </c>
      <c r="I4" s="53">
        <v>51.24</v>
      </c>
      <c r="J4" s="53">
        <v>58.55</v>
      </c>
      <c r="K4" s="18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>
      <c r="A5" s="44" t="s">
        <v>5</v>
      </c>
      <c r="B5" s="44">
        <v>12.93</v>
      </c>
      <c r="C5" s="44">
        <v>13.67</v>
      </c>
      <c r="D5" s="51">
        <v>16.62</v>
      </c>
      <c r="E5" s="52">
        <v>17.8</v>
      </c>
      <c r="F5" s="52"/>
      <c r="G5" s="52">
        <v>12.99</v>
      </c>
      <c r="H5" s="53">
        <v>53.08</v>
      </c>
      <c r="I5" s="53">
        <v>54.45</v>
      </c>
      <c r="J5" s="53">
        <v>62.02</v>
      </c>
      <c r="K5" s="18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>
      <c r="A6" s="44" t="s">
        <v>6</v>
      </c>
      <c r="B6" s="44">
        <v>13.63</v>
      </c>
      <c r="C6" s="44">
        <v>14.33</v>
      </c>
      <c r="D6" s="51">
        <v>17.45</v>
      </c>
      <c r="E6" s="52">
        <v>18.74</v>
      </c>
      <c r="F6" s="52"/>
      <c r="G6" s="52">
        <v>13.63</v>
      </c>
      <c r="H6" s="53">
        <v>56.03</v>
      </c>
      <c r="I6" s="53">
        <v>57.6</v>
      </c>
      <c r="J6" s="53">
        <v>65.17</v>
      </c>
      <c r="K6" s="18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ht="15">
      <c r="A7" s="52" t="s">
        <v>7</v>
      </c>
      <c r="B7" s="52">
        <v>14.04</v>
      </c>
      <c r="C7" s="52">
        <v>14.78</v>
      </c>
      <c r="D7" s="51">
        <v>17.93</v>
      </c>
      <c r="E7" s="52">
        <v>19.42</v>
      </c>
      <c r="F7" s="52"/>
      <c r="G7" s="52">
        <v>14.03</v>
      </c>
      <c r="H7" s="53">
        <v>58.62</v>
      </c>
      <c r="I7" s="53">
        <v>60.35</v>
      </c>
      <c r="J7" s="53">
        <v>68.2</v>
      </c>
      <c r="K7" s="18"/>
      <c r="L7" s="5"/>
      <c r="M7" s="5"/>
      <c r="N7" s="5"/>
      <c r="O7" s="13"/>
      <c r="P7" s="13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">
      <c r="A8" s="44" t="s">
        <v>8</v>
      </c>
      <c r="B8" s="44">
        <v>14.2</v>
      </c>
      <c r="C8" s="44">
        <v>14.95</v>
      </c>
      <c r="D8" s="51">
        <v>18.15</v>
      </c>
      <c r="E8" s="52">
        <v>19.56</v>
      </c>
      <c r="F8" s="52"/>
      <c r="G8" s="52">
        <v>14.21</v>
      </c>
      <c r="H8" s="53">
        <v>61</v>
      </c>
      <c r="I8" s="53">
        <v>62.8</v>
      </c>
      <c r="J8" s="53">
        <v>70.72</v>
      </c>
      <c r="K8" s="18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>
      <c r="A9" s="44" t="s">
        <v>9</v>
      </c>
      <c r="B9" s="44">
        <v>14.29</v>
      </c>
      <c r="C9" s="44">
        <v>15.09</v>
      </c>
      <c r="D9" s="51">
        <v>18.29</v>
      </c>
      <c r="E9" s="52">
        <v>19.73</v>
      </c>
      <c r="F9" s="52"/>
      <c r="G9" s="52">
        <v>14.32</v>
      </c>
      <c r="H9" s="53">
        <v>63</v>
      </c>
      <c r="I9" s="53">
        <v>64.8</v>
      </c>
      <c r="J9" s="53">
        <v>72.7</v>
      </c>
      <c r="K9" s="18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>
      <c r="A10" s="44" t="s">
        <v>10</v>
      </c>
      <c r="B10" s="44">
        <v>14.56</v>
      </c>
      <c r="C10" s="44">
        <v>15.24</v>
      </c>
      <c r="D10" s="51">
        <v>18.65</v>
      </c>
      <c r="E10" s="52">
        <v>20.08</v>
      </c>
      <c r="F10" s="52"/>
      <c r="G10" s="52">
        <v>14.56</v>
      </c>
      <c r="H10" s="53">
        <v>66.1</v>
      </c>
      <c r="I10" s="53">
        <v>68</v>
      </c>
      <c r="J10" s="53">
        <v>76.2</v>
      </c>
      <c r="K10" s="1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>
      <c r="A11" s="44" t="s">
        <v>11</v>
      </c>
      <c r="B11" s="44">
        <v>14.69</v>
      </c>
      <c r="C11" s="44">
        <v>15.39</v>
      </c>
      <c r="D11" s="51">
        <v>18.73</v>
      </c>
      <c r="E11" s="52">
        <v>20.16</v>
      </c>
      <c r="F11" s="52"/>
      <c r="G11" s="52">
        <v>14.65</v>
      </c>
      <c r="H11" s="53">
        <v>68.58</v>
      </c>
      <c r="I11" s="53">
        <v>70.56</v>
      </c>
      <c r="J11" s="53">
        <v>79.15</v>
      </c>
      <c r="K11" s="1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>
      <c r="A12" s="44" t="s">
        <v>12</v>
      </c>
      <c r="B12" s="44">
        <v>14.64</v>
      </c>
      <c r="C12" s="44">
        <v>15.4</v>
      </c>
      <c r="D12" s="51">
        <v>18.73</v>
      </c>
      <c r="E12" s="52">
        <v>20.27</v>
      </c>
      <c r="F12" s="52"/>
      <c r="G12" s="52">
        <v>14.61</v>
      </c>
      <c r="H12" s="53">
        <v>71.09</v>
      </c>
      <c r="I12" s="53">
        <v>72.99</v>
      </c>
      <c r="J12" s="53">
        <v>81.8</v>
      </c>
      <c r="K12" s="1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">
      <c r="A13" s="44" t="s">
        <v>13</v>
      </c>
      <c r="B13" s="44">
        <v>14.51</v>
      </c>
      <c r="C13" s="44">
        <v>15.19</v>
      </c>
      <c r="D13" s="51">
        <v>18.48</v>
      </c>
      <c r="E13" s="52">
        <v>20.01</v>
      </c>
      <c r="F13" s="52"/>
      <c r="G13" s="52">
        <v>14.42</v>
      </c>
      <c r="H13" s="53">
        <v>74.07</v>
      </c>
      <c r="I13" s="53">
        <v>76.01</v>
      </c>
      <c r="J13" s="53">
        <v>85.2</v>
      </c>
      <c r="K13" s="1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>
      <c r="A14" s="44" t="s">
        <v>14</v>
      </c>
      <c r="B14" s="44">
        <v>14.3</v>
      </c>
      <c r="C14" s="44">
        <v>15.05</v>
      </c>
      <c r="D14" s="51">
        <v>18.28</v>
      </c>
      <c r="E14" s="52">
        <v>19.84</v>
      </c>
      <c r="F14" s="52"/>
      <c r="G14" s="52">
        <v>14.27</v>
      </c>
      <c r="H14" s="53">
        <v>76.6</v>
      </c>
      <c r="I14" s="53">
        <v>78.6</v>
      </c>
      <c r="J14" s="53">
        <v>88.45</v>
      </c>
      <c r="K14" s="1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>
      <c r="A15" s="44" t="s">
        <v>15</v>
      </c>
      <c r="B15" s="44">
        <v>14.06</v>
      </c>
      <c r="C15" s="44">
        <v>14.84</v>
      </c>
      <c r="D15" s="51">
        <v>18.04</v>
      </c>
      <c r="E15" s="52">
        <v>19.56</v>
      </c>
      <c r="F15" s="52"/>
      <c r="G15" s="52">
        <v>14.09</v>
      </c>
      <c r="H15" s="53">
        <v>78.88</v>
      </c>
      <c r="I15" s="53">
        <v>81.08</v>
      </c>
      <c r="J15" s="53">
        <v>91.6</v>
      </c>
      <c r="K15" s="1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">
      <c r="A16" s="44" t="s">
        <v>16</v>
      </c>
      <c r="B16" s="44">
        <v>13.88</v>
      </c>
      <c r="C16" s="44">
        <v>14.64</v>
      </c>
      <c r="D16" s="51">
        <v>17.79</v>
      </c>
      <c r="E16" s="52">
        <v>19.4</v>
      </c>
      <c r="F16" s="52"/>
      <c r="G16" s="52">
        <v>13.89</v>
      </c>
      <c r="H16" s="53">
        <v>81.09</v>
      </c>
      <c r="I16" s="53">
        <v>83.35</v>
      </c>
      <c r="J16" s="53">
        <v>94.45</v>
      </c>
      <c r="K16" s="1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">
      <c r="A17" s="44" t="s">
        <v>17</v>
      </c>
      <c r="B17" s="44">
        <v>13.51</v>
      </c>
      <c r="C17" s="44">
        <v>14.3</v>
      </c>
      <c r="D17" s="51">
        <v>17.27</v>
      </c>
      <c r="E17" s="52">
        <v>18.93</v>
      </c>
      <c r="F17" s="52"/>
      <c r="G17" s="52">
        <v>13.54</v>
      </c>
      <c r="H17" s="53">
        <v>89.02</v>
      </c>
      <c r="I17" s="53">
        <v>91.31</v>
      </c>
      <c r="J17" s="53">
        <v>104.15</v>
      </c>
      <c r="K17" s="1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">
      <c r="A18" s="44" t="s">
        <v>18</v>
      </c>
      <c r="B18" s="44">
        <v>13.26</v>
      </c>
      <c r="C18" s="44">
        <v>13.99</v>
      </c>
      <c r="D18" s="51">
        <v>17</v>
      </c>
      <c r="E18" s="52">
        <v>18.82</v>
      </c>
      <c r="F18" s="52"/>
      <c r="G18" s="52">
        <v>13.32</v>
      </c>
      <c r="H18" s="53">
        <v>95.18</v>
      </c>
      <c r="I18" s="53">
        <v>97.9</v>
      </c>
      <c r="J18" s="53">
        <v>111.5</v>
      </c>
      <c r="K18" s="1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">
      <c r="A19" s="44" t="s">
        <v>19</v>
      </c>
      <c r="B19" s="44">
        <v>13.08</v>
      </c>
      <c r="C19" s="44">
        <v>13.83</v>
      </c>
      <c r="D19" s="51">
        <v>16.94</v>
      </c>
      <c r="E19" s="52">
        <v>18.89</v>
      </c>
      <c r="F19" s="52"/>
      <c r="G19" s="52">
        <v>13.22</v>
      </c>
      <c r="H19" s="53">
        <v>101.06</v>
      </c>
      <c r="I19" s="53">
        <v>103.82</v>
      </c>
      <c r="J19" s="53">
        <v>118.5</v>
      </c>
      <c r="K19" s="1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">
      <c r="A20" s="44" t="s">
        <v>20</v>
      </c>
      <c r="B20" s="44">
        <v>13.12</v>
      </c>
      <c r="C20" s="44">
        <v>13.77</v>
      </c>
      <c r="D20" s="51">
        <v>17.13</v>
      </c>
      <c r="E20" s="52">
        <v>19.62</v>
      </c>
      <c r="F20" s="52"/>
      <c r="G20" s="52">
        <v>13.31</v>
      </c>
      <c r="H20" s="53">
        <v>107.1</v>
      </c>
      <c r="I20" s="53">
        <v>110.05</v>
      </c>
      <c r="J20" s="53">
        <v>125.47</v>
      </c>
      <c r="K20" s="1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">
      <c r="A21" s="44" t="s">
        <v>21</v>
      </c>
      <c r="B21" s="44">
        <v>13.17</v>
      </c>
      <c r="C21" s="44">
        <v>13.88</v>
      </c>
      <c r="D21" s="51">
        <v>17.59</v>
      </c>
      <c r="E21" s="52">
        <v>20.66</v>
      </c>
      <c r="F21" s="52"/>
      <c r="G21" s="52">
        <v>13.52</v>
      </c>
      <c r="H21" s="53">
        <v>112.5</v>
      </c>
      <c r="I21" s="53">
        <v>115.98</v>
      </c>
      <c r="J21" s="53">
        <v>132.45</v>
      </c>
      <c r="K21" s="1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">
      <c r="A22" s="44" t="s">
        <v>22</v>
      </c>
      <c r="B22" s="44">
        <v>13.44</v>
      </c>
      <c r="C22" s="44">
        <v>14.16</v>
      </c>
      <c r="D22" s="51">
        <v>18.33</v>
      </c>
      <c r="E22" s="52">
        <v>21.96</v>
      </c>
      <c r="F22" s="52"/>
      <c r="G22" s="52">
        <v>13.92</v>
      </c>
      <c r="H22" s="53">
        <v>117.94</v>
      </c>
      <c r="I22" s="53">
        <v>121.31</v>
      </c>
      <c r="J22" s="53">
        <v>139</v>
      </c>
      <c r="K22" s="1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">
      <c r="A23" s="44" t="s">
        <v>23</v>
      </c>
      <c r="B23" s="44">
        <v>13.65</v>
      </c>
      <c r="C23" s="44">
        <v>14.37</v>
      </c>
      <c r="D23" s="51">
        <v>19.14</v>
      </c>
      <c r="E23" s="52">
        <v>23.81</v>
      </c>
      <c r="F23" s="52"/>
      <c r="G23" s="52">
        <v>14.36</v>
      </c>
      <c r="H23" s="53">
        <v>122.47</v>
      </c>
      <c r="I23" s="53">
        <v>126.34</v>
      </c>
      <c r="J23" s="53">
        <v>145.26</v>
      </c>
      <c r="K23" s="1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">
      <c r="A24" s="44" t="s">
        <v>24</v>
      </c>
      <c r="B24" s="44">
        <v>13.85</v>
      </c>
      <c r="C24" s="44">
        <v>14.65</v>
      </c>
      <c r="D24" s="51">
        <v>20.18</v>
      </c>
      <c r="E24" s="52">
        <v>25.33</v>
      </c>
      <c r="F24" s="52"/>
      <c r="G24" s="52">
        <v>14.64</v>
      </c>
      <c r="H24" s="53">
        <v>127.22</v>
      </c>
      <c r="I24" s="53">
        <v>131.14</v>
      </c>
      <c r="J24" s="53">
        <v>151.15</v>
      </c>
      <c r="K24" s="18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">
      <c r="A25" s="44" t="s">
        <v>25</v>
      </c>
      <c r="B25" s="44">
        <v>13.97</v>
      </c>
      <c r="C25" s="44">
        <v>14.85</v>
      </c>
      <c r="D25" s="51">
        <v>20.84</v>
      </c>
      <c r="E25" s="52">
        <v>26.35</v>
      </c>
      <c r="F25" s="52"/>
      <c r="G25" s="52">
        <v>14.84</v>
      </c>
      <c r="H25" s="53">
        <v>129.95</v>
      </c>
      <c r="I25" s="53">
        <v>133.6</v>
      </c>
      <c r="J25" s="53">
        <v>154</v>
      </c>
      <c r="K25" s="18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">
      <c r="A26" s="44" t="s">
        <v>26</v>
      </c>
      <c r="B26" s="44">
        <v>14.2</v>
      </c>
      <c r="C26" s="44">
        <v>14.94</v>
      </c>
      <c r="D26" s="51">
        <v>21.35</v>
      </c>
      <c r="E26" s="52">
        <v>26.66</v>
      </c>
      <c r="F26" s="52"/>
      <c r="G26" s="52">
        <v>14.93</v>
      </c>
      <c r="H26" s="53">
        <v>132.25</v>
      </c>
      <c r="I26" s="53">
        <v>136.05</v>
      </c>
      <c r="J26" s="53">
        <v>157.16</v>
      </c>
      <c r="K26" s="18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">
      <c r="A27" s="44" t="s">
        <v>27</v>
      </c>
      <c r="B27" s="44">
        <v>14.3</v>
      </c>
      <c r="C27" s="44">
        <v>15.16</v>
      </c>
      <c r="D27" s="51">
        <v>21.91</v>
      </c>
      <c r="E27" s="52">
        <v>27.32</v>
      </c>
      <c r="F27" s="52"/>
      <c r="G27" s="52">
        <v>15.15</v>
      </c>
      <c r="H27" s="53">
        <v>134.85</v>
      </c>
      <c r="I27" s="53">
        <v>138.59</v>
      </c>
      <c r="J27" s="53">
        <v>160.16</v>
      </c>
      <c r="K27" s="18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">
      <c r="A28" s="44" t="s">
        <v>28</v>
      </c>
      <c r="B28" s="44">
        <v>14.4</v>
      </c>
      <c r="C28" s="44">
        <v>15.34</v>
      </c>
      <c r="D28" s="51">
        <v>22.37</v>
      </c>
      <c r="E28" s="52">
        <v>27.86</v>
      </c>
      <c r="F28" s="52"/>
      <c r="G28" s="52">
        <v>15.33</v>
      </c>
      <c r="H28" s="53">
        <v>137.37</v>
      </c>
      <c r="I28" s="53">
        <v>141.15</v>
      </c>
      <c r="J28" s="53">
        <v>164.06</v>
      </c>
      <c r="K28" s="18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">
      <c r="A29" s="44" t="s">
        <v>29</v>
      </c>
      <c r="B29" s="44">
        <v>14.66</v>
      </c>
      <c r="C29" s="44">
        <v>15.69</v>
      </c>
      <c r="D29" s="51">
        <v>22.83</v>
      </c>
      <c r="E29" s="52">
        <v>28.34</v>
      </c>
      <c r="F29" s="52"/>
      <c r="G29" s="52">
        <v>15.68</v>
      </c>
      <c r="H29" s="53">
        <v>139.81</v>
      </c>
      <c r="I29" s="53">
        <v>143.7</v>
      </c>
      <c r="J29" s="53">
        <v>168.24</v>
      </c>
      <c r="K29" s="18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">
      <c r="A30" s="44" t="s">
        <v>30</v>
      </c>
      <c r="B30" s="44">
        <v>14.95</v>
      </c>
      <c r="C30" s="44">
        <v>15.83</v>
      </c>
      <c r="D30" s="51">
        <v>23.07</v>
      </c>
      <c r="E30" s="52">
        <v>28.45</v>
      </c>
      <c r="F30" s="52"/>
      <c r="G30" s="52">
        <v>15.82</v>
      </c>
      <c r="H30" s="53">
        <v>142.45</v>
      </c>
      <c r="I30" s="53">
        <v>146.8</v>
      </c>
      <c r="J30" s="53">
        <v>172.15</v>
      </c>
      <c r="K30" s="18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">
      <c r="A31" s="44" t="s">
        <v>31</v>
      </c>
      <c r="B31" s="44">
        <v>15.19</v>
      </c>
      <c r="C31" s="44">
        <v>16.28</v>
      </c>
      <c r="D31" s="51">
        <v>23.1</v>
      </c>
      <c r="E31" s="52">
        <v>28.92</v>
      </c>
      <c r="F31" s="52"/>
      <c r="G31" s="52">
        <v>16.27</v>
      </c>
      <c r="H31" s="53">
        <v>145.1</v>
      </c>
      <c r="I31" s="53">
        <v>150</v>
      </c>
      <c r="J31" s="53">
        <v>175.4</v>
      </c>
      <c r="K31" s="18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">
      <c r="A32" s="44" t="s">
        <v>32</v>
      </c>
      <c r="B32" s="44">
        <v>15.34</v>
      </c>
      <c r="C32" s="44">
        <v>16.5</v>
      </c>
      <c r="D32" s="51">
        <v>23.1</v>
      </c>
      <c r="E32" s="52">
        <v>29.06</v>
      </c>
      <c r="F32" s="52"/>
      <c r="G32" s="52">
        <v>16.49</v>
      </c>
      <c r="H32" s="53">
        <v>148.15</v>
      </c>
      <c r="I32" s="53">
        <v>153.25</v>
      </c>
      <c r="J32" s="53">
        <v>178.65</v>
      </c>
      <c r="K32" s="1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">
      <c r="A33" s="44" t="s">
        <v>33</v>
      </c>
      <c r="B33" s="44">
        <v>15.89</v>
      </c>
      <c r="C33" s="44">
        <v>16.86</v>
      </c>
      <c r="D33" s="51">
        <v>23.54</v>
      </c>
      <c r="E33" s="52">
        <v>29.4</v>
      </c>
      <c r="F33" s="52"/>
      <c r="G33" s="52">
        <v>16.85</v>
      </c>
      <c r="H33" s="53">
        <v>151.35</v>
      </c>
      <c r="I33" s="53">
        <v>157</v>
      </c>
      <c r="J33" s="53">
        <v>181.4</v>
      </c>
      <c r="K33" s="18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">
      <c r="A34" s="44" t="s">
        <v>34</v>
      </c>
      <c r="B34" s="44">
        <v>16.09</v>
      </c>
      <c r="C34" s="44">
        <v>17.28</v>
      </c>
      <c r="D34" s="51">
        <v>23.56</v>
      </c>
      <c r="E34" s="52">
        <v>29.4</v>
      </c>
      <c r="F34" s="52"/>
      <c r="G34" s="52">
        <v>17.27</v>
      </c>
      <c r="H34" s="53">
        <v>154.9</v>
      </c>
      <c r="I34" s="53">
        <v>160.5</v>
      </c>
      <c r="J34" s="53">
        <v>183.9</v>
      </c>
      <c r="K34" s="18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">
      <c r="A35" s="44" t="s">
        <v>35</v>
      </c>
      <c r="B35" s="44">
        <v>16.59</v>
      </c>
      <c r="C35" s="44">
        <v>17.71</v>
      </c>
      <c r="D35" s="51">
        <v>23.74</v>
      </c>
      <c r="E35" s="52">
        <v>28.87</v>
      </c>
      <c r="F35" s="52"/>
      <c r="G35" s="52">
        <v>17.7</v>
      </c>
      <c r="H35" s="53">
        <v>158</v>
      </c>
      <c r="I35" s="53">
        <v>163.1</v>
      </c>
      <c r="J35" s="53">
        <v>185.5</v>
      </c>
      <c r="K35" s="1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">
      <c r="A36" s="44" t="s">
        <v>36</v>
      </c>
      <c r="B36" s="44">
        <v>16.96</v>
      </c>
      <c r="C36" s="44">
        <v>17.92</v>
      </c>
      <c r="D36" s="51">
        <v>23.77</v>
      </c>
      <c r="E36" s="52">
        <v>28.7</v>
      </c>
      <c r="F36" s="52"/>
      <c r="G36" s="52">
        <v>17.91</v>
      </c>
      <c r="H36" s="53">
        <v>160.2</v>
      </c>
      <c r="I36" s="53">
        <v>165.2</v>
      </c>
      <c r="J36" s="53">
        <v>186.7</v>
      </c>
      <c r="K36" s="1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">
      <c r="A37" s="44" t="s">
        <v>37</v>
      </c>
      <c r="B37" s="44">
        <v>17.21</v>
      </c>
      <c r="C37" s="44">
        <v>18.11</v>
      </c>
      <c r="D37" s="51">
        <v>24.02</v>
      </c>
      <c r="E37" s="52">
        <v>29.29</v>
      </c>
      <c r="F37" s="52"/>
      <c r="G37" s="52">
        <v>18.1</v>
      </c>
      <c r="H37" s="53">
        <v>162.1</v>
      </c>
      <c r="I37" s="53">
        <v>166.6</v>
      </c>
      <c r="J37" s="53">
        <v>187.9</v>
      </c>
      <c r="K37" s="1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">
      <c r="A38" s="44" t="s">
        <v>38</v>
      </c>
      <c r="B38" s="44">
        <v>17.34</v>
      </c>
      <c r="C38" s="44">
        <v>18.34</v>
      </c>
      <c r="D38" s="51">
        <v>24.32</v>
      </c>
      <c r="E38" s="52">
        <v>29.37</v>
      </c>
      <c r="F38" s="52"/>
      <c r="G38" s="52">
        <v>18.33</v>
      </c>
      <c r="H38" s="53">
        <v>163.65</v>
      </c>
      <c r="I38" s="53">
        <v>167.9</v>
      </c>
      <c r="J38" s="53">
        <v>188.5</v>
      </c>
      <c r="K38" s="1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">
      <c r="A39" s="44" t="s">
        <v>39</v>
      </c>
      <c r="B39" s="44">
        <v>17.81</v>
      </c>
      <c r="C39" s="44">
        <v>18.6</v>
      </c>
      <c r="D39" s="51">
        <v>24.34</v>
      </c>
      <c r="E39" s="52">
        <v>29</v>
      </c>
      <c r="F39" s="52"/>
      <c r="G39" s="52">
        <v>18.48</v>
      </c>
      <c r="H39" s="53">
        <v>164.95</v>
      </c>
      <c r="I39" s="53">
        <v>169.15</v>
      </c>
      <c r="J39" s="53">
        <v>188.75</v>
      </c>
      <c r="K39" s="1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thickBot="1">
      <c r="A40" s="44" t="s">
        <v>40</v>
      </c>
      <c r="B40" s="44">
        <v>17.8</v>
      </c>
      <c r="C40" s="44">
        <v>18.51</v>
      </c>
      <c r="D40" s="51">
        <v>24.53</v>
      </c>
      <c r="E40" s="52">
        <v>29.19</v>
      </c>
      <c r="F40" s="52"/>
      <c r="G40" s="52">
        <v>18.5</v>
      </c>
      <c r="H40" s="54">
        <v>165.58</v>
      </c>
      <c r="I40" s="54">
        <v>169.93</v>
      </c>
      <c r="J40" s="54">
        <v>189.1</v>
      </c>
      <c r="K40" s="1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6.5" thickBot="1" thickTop="1">
      <c r="A41" s="44" t="s">
        <v>49</v>
      </c>
      <c r="B41" s="44">
        <v>17.8</v>
      </c>
      <c r="C41" s="44">
        <v>18.51</v>
      </c>
      <c r="D41" s="55">
        <v>24.53</v>
      </c>
      <c r="E41" s="56">
        <v>29.19</v>
      </c>
      <c r="F41" s="56"/>
      <c r="G41" s="52">
        <v>18.5</v>
      </c>
      <c r="H41" s="57">
        <v>165.58</v>
      </c>
      <c r="I41" s="57">
        <v>169.93</v>
      </c>
      <c r="J41" s="57">
        <v>189.1</v>
      </c>
      <c r="K41" s="1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44"/>
      <c r="B42" s="44"/>
      <c r="C42" s="44"/>
      <c r="D42" s="44"/>
      <c r="E42" s="44"/>
      <c r="F42" s="44"/>
      <c r="G42" s="44"/>
      <c r="H42" s="58"/>
      <c r="I42" s="58"/>
      <c r="J42" s="58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44"/>
      <c r="B43" s="44"/>
      <c r="C43" s="44"/>
      <c r="D43" s="44"/>
      <c r="E43" s="44"/>
      <c r="F43" s="44"/>
      <c r="G43" s="44"/>
      <c r="H43" s="58"/>
      <c r="I43" s="58"/>
      <c r="J43" s="58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7:27" ht="12.75"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7:27" ht="12.75"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7:27" ht="12.75"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7:27" ht="12.75"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7:27" ht="12.75"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7:27" ht="12.75"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7:27" ht="12.75"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7:27" ht="12.75"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7:27" ht="12.75"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7:27" ht="12.75"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7:27" ht="12.75"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7:27" ht="12.75"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7:27" ht="12.75"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7:27" ht="12.75"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7:27" ht="12.75"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7:27" ht="12.75"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7:27" ht="12.75"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7:27" ht="12.75"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7:27" ht="12.75"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7:27" ht="12.75"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7:27" ht="12.75"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7:27" ht="12.75"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7:27" ht="12.75"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7:27" ht="12.75"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7:27" ht="12.75"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7:27" ht="12.75"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7:27" ht="12.75"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7:27" ht="12.75"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7:27" ht="12.75"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7:27" ht="12.75"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7:27" ht="12.75"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7:27" ht="12.75"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7:27" ht="12.75"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7:27" ht="12.75"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7:27" ht="12.75"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7:27" ht="12.75"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7:27" ht="12.75"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7:27" ht="12.75"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7:27" ht="12.75"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7:27" ht="12.75"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7:27" ht="12.75"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7:27" ht="12.75"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7:27" ht="12.75"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</sheetData>
  <sheetProtection password="C64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/>
  <dimension ref="A1:T51"/>
  <sheetViews>
    <sheetView zoomScalePageLayoutView="0" workbookViewId="0" topLeftCell="A19">
      <selection activeCell="H25" sqref="H25:K25"/>
    </sheetView>
  </sheetViews>
  <sheetFormatPr defaultColWidth="9.140625" defaultRowHeight="12.75"/>
  <cols>
    <col min="1" max="1" width="8.8515625" style="7" customWidth="1"/>
    <col min="2" max="2" width="7.140625" style="44" customWidth="1"/>
    <col min="3" max="3" width="9.28125" style="68" customWidth="1"/>
    <col min="4" max="4" width="25.57421875" style="44" customWidth="1"/>
    <col min="5" max="5" width="10.140625" style="44" customWidth="1"/>
    <col min="6" max="6" width="6.140625" style="44" customWidth="1"/>
    <col min="7" max="7" width="8.8515625" style="68" customWidth="1"/>
    <col min="8" max="10" width="8.8515625" style="58" customWidth="1"/>
    <col min="11" max="11" width="8.8515625" style="64" customWidth="1"/>
    <col min="12" max="17" width="8.8515625" style="65" customWidth="1"/>
    <col min="18" max="18" width="8.8515625" style="11" customWidth="1"/>
  </cols>
  <sheetData>
    <row r="1" spans="1:18" s="1" customFormat="1" ht="12.75">
      <c r="A1" s="59" t="s">
        <v>0</v>
      </c>
      <c r="B1" s="60" t="s">
        <v>55</v>
      </c>
      <c r="C1" s="67" t="s">
        <v>41</v>
      </c>
      <c r="D1" s="60" t="s">
        <v>52</v>
      </c>
      <c r="E1" s="60" t="s">
        <v>53</v>
      </c>
      <c r="F1" s="60" t="s">
        <v>54</v>
      </c>
      <c r="G1" s="67" t="s">
        <v>2</v>
      </c>
      <c r="H1" s="60" t="s">
        <v>56</v>
      </c>
      <c r="I1" s="60" t="s">
        <v>57</v>
      </c>
      <c r="J1" s="60" t="s">
        <v>58</v>
      </c>
      <c r="K1" s="9" t="s">
        <v>59</v>
      </c>
      <c r="L1" s="9"/>
      <c r="M1" s="9"/>
      <c r="N1" s="9"/>
      <c r="O1" s="9"/>
      <c r="P1" s="9"/>
      <c r="Q1" s="9"/>
      <c r="R1" s="6"/>
    </row>
    <row r="2" spans="1:20" s="1" customFormat="1" ht="21" thickBot="1">
      <c r="A2" s="59" t="s">
        <v>46</v>
      </c>
      <c r="B2" s="60"/>
      <c r="C2" s="67"/>
      <c r="D2" s="48" t="s">
        <v>62</v>
      </c>
      <c r="E2" s="60"/>
      <c r="F2" s="60"/>
      <c r="G2" s="67"/>
      <c r="H2" s="60"/>
      <c r="I2" s="60"/>
      <c r="J2" s="60"/>
      <c r="K2" s="61"/>
      <c r="L2" s="9"/>
      <c r="M2" s="9"/>
      <c r="N2" s="9"/>
      <c r="O2" s="9"/>
      <c r="P2" s="9"/>
      <c r="Q2" s="9"/>
      <c r="R2" s="6"/>
      <c r="S2" s="9"/>
      <c r="T2" s="9"/>
    </row>
    <row r="3" spans="1:20" ht="15.75" thickTop="1">
      <c r="A3" s="62" t="s">
        <v>3</v>
      </c>
      <c r="B3" s="44">
        <v>10.67</v>
      </c>
      <c r="C3" s="68">
        <v>11.27</v>
      </c>
      <c r="D3" s="44">
        <v>13.9</v>
      </c>
      <c r="E3" s="44">
        <v>14.97</v>
      </c>
      <c r="G3" s="68">
        <v>10.81</v>
      </c>
      <c r="H3" s="63">
        <v>46.6</v>
      </c>
      <c r="I3" s="63">
        <v>47.61</v>
      </c>
      <c r="J3" s="63">
        <v>54.2</v>
      </c>
      <c r="S3" s="7"/>
      <c r="T3" s="7"/>
    </row>
    <row r="4" spans="1:20" ht="15">
      <c r="A4" s="62" t="s">
        <v>4</v>
      </c>
      <c r="B4" s="44">
        <v>11.57</v>
      </c>
      <c r="C4" s="68">
        <v>12.28</v>
      </c>
      <c r="D4" s="44">
        <v>14.85</v>
      </c>
      <c r="E4" s="44">
        <v>15.92</v>
      </c>
      <c r="G4" s="68">
        <v>11.63</v>
      </c>
      <c r="H4" s="66">
        <v>49.45</v>
      </c>
      <c r="I4" s="66">
        <v>50.7</v>
      </c>
      <c r="J4" s="66">
        <v>57.45</v>
      </c>
      <c r="S4" s="7"/>
      <c r="T4" s="7"/>
    </row>
    <row r="5" spans="1:20" ht="15">
      <c r="A5" s="62" t="s">
        <v>5</v>
      </c>
      <c r="B5" s="44">
        <v>12.68</v>
      </c>
      <c r="C5" s="68">
        <v>13.37</v>
      </c>
      <c r="D5" s="44">
        <v>16.08</v>
      </c>
      <c r="E5" s="44">
        <v>17.24</v>
      </c>
      <c r="G5" s="68">
        <v>12.61</v>
      </c>
      <c r="H5" s="66">
        <v>52.35</v>
      </c>
      <c r="I5" s="66">
        <v>53.77</v>
      </c>
      <c r="J5" s="66">
        <v>60.6</v>
      </c>
      <c r="S5" s="7"/>
      <c r="T5" s="7"/>
    </row>
    <row r="6" spans="1:20" ht="15">
      <c r="A6" s="62" t="s">
        <v>6</v>
      </c>
      <c r="B6" s="44">
        <v>13.26</v>
      </c>
      <c r="C6" s="68">
        <v>13.91</v>
      </c>
      <c r="D6" s="44">
        <v>16.88</v>
      </c>
      <c r="E6" s="44">
        <v>18.19</v>
      </c>
      <c r="G6" s="68">
        <v>13.19</v>
      </c>
      <c r="H6" s="66">
        <v>55.25</v>
      </c>
      <c r="I6" s="66">
        <v>56.68</v>
      </c>
      <c r="J6" s="66">
        <v>63.7</v>
      </c>
      <c r="S6" s="7"/>
      <c r="T6" s="7"/>
    </row>
    <row r="7" spans="1:20" ht="15">
      <c r="A7" s="62" t="s">
        <v>7</v>
      </c>
      <c r="B7" s="44">
        <v>13.73</v>
      </c>
      <c r="C7" s="68">
        <v>14.39</v>
      </c>
      <c r="D7" s="44">
        <v>17.35</v>
      </c>
      <c r="E7" s="44">
        <v>18.72</v>
      </c>
      <c r="G7" s="68">
        <v>13.6</v>
      </c>
      <c r="H7" s="66">
        <v>58</v>
      </c>
      <c r="I7" s="66">
        <v>59.45</v>
      </c>
      <c r="J7" s="66">
        <v>66.5</v>
      </c>
      <c r="S7" s="7"/>
      <c r="T7" s="7"/>
    </row>
    <row r="8" spans="1:20" ht="15">
      <c r="A8" s="62" t="s">
        <v>8</v>
      </c>
      <c r="B8" s="44">
        <v>13.92</v>
      </c>
      <c r="C8" s="68">
        <v>14.59</v>
      </c>
      <c r="D8" s="44">
        <v>17.68</v>
      </c>
      <c r="E8" s="44">
        <v>19.19</v>
      </c>
      <c r="G8" s="68">
        <v>13.82</v>
      </c>
      <c r="H8" s="66">
        <v>60.24</v>
      </c>
      <c r="I8" s="66">
        <v>61.67</v>
      </c>
      <c r="J8" s="66">
        <v>69</v>
      </c>
      <c r="S8" s="7"/>
      <c r="T8" s="7"/>
    </row>
    <row r="9" spans="1:20" ht="15">
      <c r="A9" s="62" t="s">
        <v>9</v>
      </c>
      <c r="B9" s="44">
        <v>14.05</v>
      </c>
      <c r="C9" s="68">
        <v>14.7</v>
      </c>
      <c r="D9" s="44">
        <v>17.92</v>
      </c>
      <c r="E9" s="44">
        <v>19.34</v>
      </c>
      <c r="G9" s="68">
        <v>13.96</v>
      </c>
      <c r="H9" s="66">
        <v>62.05</v>
      </c>
      <c r="I9" s="66">
        <v>63.6</v>
      </c>
      <c r="J9" s="66">
        <v>71</v>
      </c>
      <c r="S9" s="7"/>
      <c r="T9" s="7"/>
    </row>
    <row r="10" spans="1:20" ht="15">
      <c r="A10" s="62" t="s">
        <v>10</v>
      </c>
      <c r="B10" s="44">
        <v>14.26</v>
      </c>
      <c r="C10" s="68">
        <v>14.95</v>
      </c>
      <c r="D10" s="44">
        <v>18.24</v>
      </c>
      <c r="E10" s="44">
        <v>19.69</v>
      </c>
      <c r="G10" s="68">
        <v>14.22</v>
      </c>
      <c r="H10" s="66">
        <v>65</v>
      </c>
      <c r="I10" s="66">
        <v>66.6</v>
      </c>
      <c r="J10" s="66">
        <v>74.3</v>
      </c>
      <c r="S10" s="7"/>
      <c r="T10" s="7"/>
    </row>
    <row r="11" spans="1:20" ht="15">
      <c r="A11" s="62" t="s">
        <v>11</v>
      </c>
      <c r="B11" s="44">
        <v>14.31</v>
      </c>
      <c r="C11" s="68">
        <v>15.12</v>
      </c>
      <c r="D11" s="44">
        <v>18.37</v>
      </c>
      <c r="E11" s="44">
        <v>19.89</v>
      </c>
      <c r="G11" s="68">
        <v>14.35</v>
      </c>
      <c r="H11" s="66">
        <v>67.25</v>
      </c>
      <c r="I11" s="66">
        <v>68.92</v>
      </c>
      <c r="J11" s="66">
        <v>77.2</v>
      </c>
      <c r="S11" s="7"/>
      <c r="T11" s="7"/>
    </row>
    <row r="12" spans="1:20" ht="15">
      <c r="A12" s="62" t="s">
        <v>12</v>
      </c>
      <c r="B12" s="44">
        <v>14.32</v>
      </c>
      <c r="C12" s="68">
        <v>15.05</v>
      </c>
      <c r="D12" s="44">
        <v>18.3</v>
      </c>
      <c r="E12" s="44">
        <v>19.94</v>
      </c>
      <c r="G12" s="68">
        <v>14.32</v>
      </c>
      <c r="H12" s="66">
        <v>69.58</v>
      </c>
      <c r="I12" s="66">
        <v>71.35</v>
      </c>
      <c r="J12" s="66">
        <v>80.16</v>
      </c>
      <c r="S12" s="7"/>
      <c r="T12" s="7"/>
    </row>
    <row r="13" spans="1:20" ht="15">
      <c r="A13" s="62" t="s">
        <v>13</v>
      </c>
      <c r="B13" s="44">
        <v>14.23</v>
      </c>
      <c r="C13" s="68">
        <v>14.88</v>
      </c>
      <c r="D13" s="44">
        <v>18.12</v>
      </c>
      <c r="E13" s="44">
        <v>19.76</v>
      </c>
      <c r="G13" s="68">
        <v>14.15</v>
      </c>
      <c r="H13" s="66">
        <v>72.52</v>
      </c>
      <c r="I13" s="66">
        <v>74.38</v>
      </c>
      <c r="J13" s="66">
        <v>83.88</v>
      </c>
      <c r="S13" s="7"/>
      <c r="T13" s="7"/>
    </row>
    <row r="14" spans="1:20" ht="15">
      <c r="A14" s="62" t="s">
        <v>14</v>
      </c>
      <c r="B14" s="44">
        <v>14.06</v>
      </c>
      <c r="C14" s="68">
        <v>14.71</v>
      </c>
      <c r="D14" s="44">
        <v>17.96</v>
      </c>
      <c r="E14" s="44">
        <v>19.52</v>
      </c>
      <c r="G14" s="68">
        <v>14</v>
      </c>
      <c r="H14" s="66">
        <v>75.14</v>
      </c>
      <c r="I14" s="66">
        <v>77.16</v>
      </c>
      <c r="J14" s="66">
        <v>87.12</v>
      </c>
      <c r="S14" s="7"/>
      <c r="T14" s="7"/>
    </row>
    <row r="15" spans="1:20" ht="15">
      <c r="A15" s="62" t="s">
        <v>15</v>
      </c>
      <c r="B15" s="44">
        <v>13.85</v>
      </c>
      <c r="C15" s="68">
        <v>14.53</v>
      </c>
      <c r="D15" s="44">
        <v>17.74</v>
      </c>
      <c r="E15" s="44">
        <v>19.31</v>
      </c>
      <c r="G15" s="68">
        <v>13.82</v>
      </c>
      <c r="H15" s="66">
        <v>77.65</v>
      </c>
      <c r="I15" s="66">
        <v>79.85</v>
      </c>
      <c r="J15" s="66">
        <v>90.2</v>
      </c>
      <c r="S15" s="7"/>
      <c r="T15" s="7"/>
    </row>
    <row r="16" spans="1:20" ht="15">
      <c r="A16" s="62" t="s">
        <v>16</v>
      </c>
      <c r="B16" s="44">
        <v>13.71</v>
      </c>
      <c r="C16" s="68">
        <v>14.31</v>
      </c>
      <c r="D16" s="44">
        <v>17.51</v>
      </c>
      <c r="E16" s="44">
        <v>19.12</v>
      </c>
      <c r="G16" s="68">
        <v>13.67</v>
      </c>
      <c r="H16" s="66">
        <v>80.03</v>
      </c>
      <c r="I16" s="66">
        <v>82.31</v>
      </c>
      <c r="J16" s="66">
        <v>93.12</v>
      </c>
      <c r="S16" s="7"/>
      <c r="T16" s="7"/>
    </row>
    <row r="17" spans="1:20" ht="15">
      <c r="A17" s="62" t="s">
        <v>17</v>
      </c>
      <c r="B17" s="44">
        <v>13.28</v>
      </c>
      <c r="C17" s="68">
        <v>14</v>
      </c>
      <c r="D17" s="44">
        <v>17.15</v>
      </c>
      <c r="E17" s="44">
        <v>18.8</v>
      </c>
      <c r="G17" s="68">
        <v>13.36</v>
      </c>
      <c r="H17" s="66">
        <v>87.8</v>
      </c>
      <c r="I17" s="66">
        <v>90.32</v>
      </c>
      <c r="J17" s="66">
        <v>103.05</v>
      </c>
      <c r="S17" s="7"/>
      <c r="T17" s="7"/>
    </row>
    <row r="18" spans="1:20" ht="15">
      <c r="A18" s="62" t="s">
        <v>18</v>
      </c>
      <c r="B18" s="44">
        <v>13.1</v>
      </c>
      <c r="C18" s="68">
        <v>13.81</v>
      </c>
      <c r="D18" s="44">
        <v>16.94</v>
      </c>
      <c r="E18" s="44">
        <v>18.72</v>
      </c>
      <c r="G18" s="68">
        <v>13.21</v>
      </c>
      <c r="H18" s="66">
        <v>94.5</v>
      </c>
      <c r="I18" s="66">
        <v>97.01</v>
      </c>
      <c r="J18" s="66">
        <v>110.9</v>
      </c>
      <c r="S18" s="7"/>
      <c r="T18" s="7"/>
    </row>
    <row r="19" spans="1:20" ht="15">
      <c r="A19" s="62" t="s">
        <v>19</v>
      </c>
      <c r="B19" s="44">
        <v>13.01</v>
      </c>
      <c r="C19" s="68">
        <v>13.61</v>
      </c>
      <c r="D19" s="44">
        <v>16.94</v>
      </c>
      <c r="E19" s="44">
        <v>19.17</v>
      </c>
      <c r="G19" s="68">
        <v>13.13</v>
      </c>
      <c r="H19" s="66">
        <v>100.37</v>
      </c>
      <c r="I19" s="66">
        <v>103.24</v>
      </c>
      <c r="J19" s="66">
        <v>118.02</v>
      </c>
      <c r="S19" s="7"/>
      <c r="T19" s="7"/>
    </row>
    <row r="20" spans="1:20" ht="15">
      <c r="A20" s="62" t="s">
        <v>20</v>
      </c>
      <c r="B20" s="44">
        <v>12.88</v>
      </c>
      <c r="C20" s="68">
        <v>13.61</v>
      </c>
      <c r="D20" s="44">
        <v>17.16</v>
      </c>
      <c r="E20" s="44">
        <v>19.74</v>
      </c>
      <c r="G20" s="68">
        <v>13.21</v>
      </c>
      <c r="H20" s="66">
        <v>106.23</v>
      </c>
      <c r="I20" s="66">
        <v>109.3</v>
      </c>
      <c r="J20" s="66">
        <v>125.19</v>
      </c>
      <c r="S20" s="7"/>
      <c r="T20" s="7"/>
    </row>
    <row r="21" spans="1:20" ht="15">
      <c r="A21" s="62" t="s">
        <v>21</v>
      </c>
      <c r="B21" s="44">
        <v>12.91</v>
      </c>
      <c r="C21" s="68">
        <v>13.62</v>
      </c>
      <c r="D21" s="44">
        <v>17.62</v>
      </c>
      <c r="E21" s="44">
        <v>20.53</v>
      </c>
      <c r="G21" s="68">
        <v>13.39</v>
      </c>
      <c r="H21" s="66">
        <v>112.02</v>
      </c>
      <c r="I21" s="66">
        <v>115.36</v>
      </c>
      <c r="J21" s="66">
        <v>132.16</v>
      </c>
      <c r="S21" s="7"/>
      <c r="T21" s="7"/>
    </row>
    <row r="22" spans="1:20" ht="15">
      <c r="A22" s="62" t="s">
        <v>22</v>
      </c>
      <c r="B22" s="44">
        <v>13.19</v>
      </c>
      <c r="C22" s="68">
        <v>13.84</v>
      </c>
      <c r="D22" s="44">
        <v>18.36</v>
      </c>
      <c r="E22" s="44">
        <v>21.49</v>
      </c>
      <c r="G22" s="68">
        <v>13.75</v>
      </c>
      <c r="H22" s="66">
        <v>117.2</v>
      </c>
      <c r="I22" s="66">
        <v>120.5</v>
      </c>
      <c r="J22" s="66">
        <v>138.5</v>
      </c>
      <c r="S22" s="7"/>
      <c r="T22" s="7"/>
    </row>
    <row r="23" spans="1:20" ht="15">
      <c r="A23" s="62" t="s">
        <v>23</v>
      </c>
      <c r="B23" s="44">
        <v>13.34</v>
      </c>
      <c r="C23" s="68">
        <v>14.05</v>
      </c>
      <c r="D23" s="44">
        <v>19.16</v>
      </c>
      <c r="E23" s="44">
        <v>22.65</v>
      </c>
      <c r="G23" s="68">
        <v>14.04</v>
      </c>
      <c r="H23" s="66">
        <v>121.95</v>
      </c>
      <c r="I23" s="66">
        <v>125.68</v>
      </c>
      <c r="J23" s="66">
        <v>144.72</v>
      </c>
      <c r="S23" s="7"/>
      <c r="T23" s="7"/>
    </row>
    <row r="24" spans="1:20" ht="15">
      <c r="A24" s="62" t="s">
        <v>24</v>
      </c>
      <c r="B24" s="44">
        <v>13.49</v>
      </c>
      <c r="C24" s="68">
        <v>14.32</v>
      </c>
      <c r="D24" s="44">
        <v>19.89</v>
      </c>
      <c r="E24" s="44">
        <v>24.1</v>
      </c>
      <c r="G24" s="68">
        <v>14.31</v>
      </c>
      <c r="H24" s="66">
        <v>126.8</v>
      </c>
      <c r="I24" s="66">
        <v>130.75</v>
      </c>
      <c r="J24" s="66">
        <v>151.2</v>
      </c>
      <c r="S24" s="7"/>
      <c r="T24" s="7"/>
    </row>
    <row r="25" spans="1:20" ht="15">
      <c r="A25" s="62" t="s">
        <v>25</v>
      </c>
      <c r="B25" s="44">
        <v>13.74</v>
      </c>
      <c r="C25" s="68">
        <v>14.54</v>
      </c>
      <c r="D25" s="44">
        <v>20.32</v>
      </c>
      <c r="E25" s="44">
        <v>24.76</v>
      </c>
      <c r="G25" s="68">
        <v>14.53</v>
      </c>
      <c r="H25" s="66">
        <v>129.45</v>
      </c>
      <c r="I25" s="66">
        <v>133.5</v>
      </c>
      <c r="J25" s="66">
        <v>154.6</v>
      </c>
      <c r="S25" s="7"/>
      <c r="T25" s="7"/>
    </row>
    <row r="26" spans="1:20" ht="15">
      <c r="A26" s="62" t="s">
        <v>26</v>
      </c>
      <c r="B26" s="44">
        <v>13.88</v>
      </c>
      <c r="C26" s="68">
        <v>14.75</v>
      </c>
      <c r="D26" s="44">
        <v>20.82</v>
      </c>
      <c r="E26" s="44">
        <v>25.4</v>
      </c>
      <c r="G26" s="68">
        <v>14.74</v>
      </c>
      <c r="H26" s="66">
        <v>132.52</v>
      </c>
      <c r="I26" s="66">
        <v>136.44</v>
      </c>
      <c r="J26" s="66">
        <v>158.4</v>
      </c>
      <c r="S26" s="7"/>
      <c r="T26" s="7"/>
    </row>
    <row r="27" spans="1:20" ht="15">
      <c r="A27" s="62" t="s">
        <v>27</v>
      </c>
      <c r="B27" s="44">
        <v>14.05</v>
      </c>
      <c r="C27" s="68">
        <v>14.96</v>
      </c>
      <c r="D27" s="44">
        <v>21.38</v>
      </c>
      <c r="E27" s="44">
        <v>26.28</v>
      </c>
      <c r="G27" s="68">
        <v>14.95</v>
      </c>
      <c r="H27" s="66">
        <v>135.5</v>
      </c>
      <c r="I27" s="66">
        <v>139.5</v>
      </c>
      <c r="J27" s="66">
        <v>162.14</v>
      </c>
      <c r="S27" s="7"/>
      <c r="T27" s="7"/>
    </row>
    <row r="28" spans="1:20" ht="15">
      <c r="A28" s="62" t="s">
        <v>28</v>
      </c>
      <c r="B28" s="44">
        <v>14.38</v>
      </c>
      <c r="C28" s="68">
        <v>15.33</v>
      </c>
      <c r="D28" s="44">
        <v>21.74</v>
      </c>
      <c r="E28" s="44">
        <v>26.7</v>
      </c>
      <c r="G28" s="68">
        <v>15.32</v>
      </c>
      <c r="H28" s="66">
        <v>138.75</v>
      </c>
      <c r="I28" s="66">
        <v>142.5</v>
      </c>
      <c r="J28" s="66">
        <v>165.04</v>
      </c>
      <c r="S28" s="7"/>
      <c r="T28" s="7"/>
    </row>
    <row r="29" spans="1:20" ht="15">
      <c r="A29" s="62" t="s">
        <v>29</v>
      </c>
      <c r="B29" s="44">
        <v>14.65</v>
      </c>
      <c r="C29" s="68">
        <v>15.71</v>
      </c>
      <c r="D29" s="44">
        <v>22.15</v>
      </c>
      <c r="E29" s="44">
        <v>26.96</v>
      </c>
      <c r="G29" s="68">
        <v>15.7</v>
      </c>
      <c r="H29" s="66">
        <v>141.8</v>
      </c>
      <c r="I29" s="66">
        <v>145.55</v>
      </c>
      <c r="J29" s="66">
        <v>167.35</v>
      </c>
      <c r="S29" s="7"/>
      <c r="T29" s="7"/>
    </row>
    <row r="30" spans="1:20" ht="15">
      <c r="A30" s="62" t="s">
        <v>30</v>
      </c>
      <c r="B30" s="44">
        <v>15.05</v>
      </c>
      <c r="C30" s="68">
        <v>16.1</v>
      </c>
      <c r="D30" s="44">
        <v>22.66</v>
      </c>
      <c r="E30" s="44">
        <v>27.26</v>
      </c>
      <c r="G30" s="68">
        <v>16</v>
      </c>
      <c r="H30" s="66">
        <v>144.87</v>
      </c>
      <c r="I30" s="66">
        <v>148.6</v>
      </c>
      <c r="J30" s="66">
        <v>169.52</v>
      </c>
      <c r="S30" s="7"/>
      <c r="T30" s="7"/>
    </row>
    <row r="31" spans="1:20" ht="15">
      <c r="A31" s="62" t="s">
        <v>31</v>
      </c>
      <c r="B31" s="44">
        <v>15.48</v>
      </c>
      <c r="C31" s="68">
        <v>16.59</v>
      </c>
      <c r="D31" s="44">
        <v>22.76</v>
      </c>
      <c r="E31" s="44">
        <v>27.77</v>
      </c>
      <c r="G31" s="68">
        <v>16.58</v>
      </c>
      <c r="H31" s="66">
        <v>147.56</v>
      </c>
      <c r="I31" s="66">
        <v>151.23</v>
      </c>
      <c r="J31" s="66">
        <v>171.22</v>
      </c>
      <c r="S31" s="7"/>
      <c r="T31" s="7"/>
    </row>
    <row r="32" spans="1:20" ht="15">
      <c r="A32" s="62" t="s">
        <v>32</v>
      </c>
      <c r="B32" s="44">
        <v>15.83</v>
      </c>
      <c r="C32" s="68">
        <v>16.8</v>
      </c>
      <c r="D32" s="44">
        <v>23.19</v>
      </c>
      <c r="E32" s="44">
        <v>27.7</v>
      </c>
      <c r="G32" s="68">
        <v>16.79</v>
      </c>
      <c r="H32" s="66">
        <v>149.7</v>
      </c>
      <c r="I32" s="66">
        <v>153.3</v>
      </c>
      <c r="J32" s="66">
        <v>172.67</v>
      </c>
      <c r="S32" s="7"/>
      <c r="T32" s="7"/>
    </row>
    <row r="33" spans="1:20" ht="15">
      <c r="A33" s="62" t="s">
        <v>33</v>
      </c>
      <c r="B33" s="44">
        <v>16.24</v>
      </c>
      <c r="C33" s="68">
        <v>17.23</v>
      </c>
      <c r="D33" s="44">
        <v>23.31</v>
      </c>
      <c r="E33" s="44">
        <v>28.06</v>
      </c>
      <c r="G33" s="68">
        <v>17.22</v>
      </c>
      <c r="H33" s="66">
        <v>151</v>
      </c>
      <c r="I33" s="66">
        <v>154.6</v>
      </c>
      <c r="J33" s="66">
        <v>173.9</v>
      </c>
      <c r="S33" s="7"/>
      <c r="T33" s="7"/>
    </row>
    <row r="34" spans="1:20" ht="15">
      <c r="A34" s="62" t="s">
        <v>34</v>
      </c>
      <c r="B34" s="44">
        <v>16.41</v>
      </c>
      <c r="C34" s="68">
        <v>17.48</v>
      </c>
      <c r="D34" s="44">
        <v>23.46</v>
      </c>
      <c r="E34" s="44">
        <v>28.3</v>
      </c>
      <c r="G34" s="68">
        <v>17.47</v>
      </c>
      <c r="H34" s="66">
        <v>152</v>
      </c>
      <c r="I34" s="66">
        <v>155.7</v>
      </c>
      <c r="J34" s="66">
        <v>174.95</v>
      </c>
      <c r="S34" s="7"/>
      <c r="T34" s="7"/>
    </row>
    <row r="35" spans="1:20" ht="15">
      <c r="A35" s="62" t="s">
        <v>35</v>
      </c>
      <c r="B35" s="44">
        <v>16.8</v>
      </c>
      <c r="C35" s="68">
        <v>17.99</v>
      </c>
      <c r="D35" s="44">
        <v>23.8</v>
      </c>
      <c r="E35" s="44">
        <v>28.58</v>
      </c>
      <c r="G35" s="68">
        <v>17.95</v>
      </c>
      <c r="H35" s="66">
        <v>152.8</v>
      </c>
      <c r="I35" s="66">
        <v>156.4</v>
      </c>
      <c r="J35" s="66">
        <v>175.9</v>
      </c>
      <c r="S35" s="7"/>
      <c r="T35" s="7"/>
    </row>
    <row r="36" spans="1:20" ht="15">
      <c r="A36" s="62" t="s">
        <v>36</v>
      </c>
      <c r="B36" s="44">
        <v>16.89</v>
      </c>
      <c r="C36" s="68">
        <v>18.16</v>
      </c>
      <c r="D36" s="44">
        <v>23.89</v>
      </c>
      <c r="E36" s="44">
        <v>28.65</v>
      </c>
      <c r="G36" s="68">
        <v>18.02</v>
      </c>
      <c r="H36" s="66">
        <v>153.38</v>
      </c>
      <c r="I36" s="66">
        <v>157.1</v>
      </c>
      <c r="J36" s="66">
        <v>176.7</v>
      </c>
      <c r="S36" s="7"/>
      <c r="T36" s="7"/>
    </row>
    <row r="37" spans="1:20" ht="15">
      <c r="A37" s="62" t="s">
        <v>37</v>
      </c>
      <c r="B37" s="44">
        <v>17.22</v>
      </c>
      <c r="C37" s="68">
        <v>18.12</v>
      </c>
      <c r="D37" s="44">
        <v>24.14</v>
      </c>
      <c r="E37" s="44">
        <v>29.2</v>
      </c>
      <c r="G37" s="68">
        <v>18.11</v>
      </c>
      <c r="H37" s="66">
        <v>153.65</v>
      </c>
      <c r="I37" s="66">
        <v>157.5</v>
      </c>
      <c r="J37" s="66">
        <v>177.4</v>
      </c>
      <c r="S37" s="7"/>
      <c r="T37" s="7"/>
    </row>
    <row r="38" spans="1:20" ht="15">
      <c r="A38" s="62" t="s">
        <v>38</v>
      </c>
      <c r="B38" s="44">
        <v>17.32</v>
      </c>
      <c r="C38" s="68">
        <v>18.32</v>
      </c>
      <c r="D38" s="44">
        <v>24.23</v>
      </c>
      <c r="E38" s="44">
        <v>29.23</v>
      </c>
      <c r="G38" s="68">
        <v>18.2</v>
      </c>
      <c r="H38" s="66">
        <v>154.1</v>
      </c>
      <c r="I38" s="66">
        <v>158</v>
      </c>
      <c r="J38" s="66">
        <v>177.95</v>
      </c>
      <c r="S38" s="7"/>
      <c r="T38" s="7"/>
    </row>
    <row r="39" spans="1:20" ht="15">
      <c r="A39" s="62" t="s">
        <v>39</v>
      </c>
      <c r="B39" s="44">
        <v>17.42</v>
      </c>
      <c r="C39" s="68">
        <v>18.45</v>
      </c>
      <c r="D39" s="44">
        <v>24.76</v>
      </c>
      <c r="E39" s="44">
        <v>29.38</v>
      </c>
      <c r="G39" s="68">
        <v>18.37</v>
      </c>
      <c r="H39" s="66">
        <v>154.4</v>
      </c>
      <c r="I39" s="66">
        <v>158.5</v>
      </c>
      <c r="J39" s="66">
        <v>178.4</v>
      </c>
      <c r="S39" s="7"/>
      <c r="T39" s="7"/>
    </row>
    <row r="40" spans="1:20" ht="15.75" thickBot="1">
      <c r="A40" s="62" t="s">
        <v>40</v>
      </c>
      <c r="B40" s="44">
        <v>17.66</v>
      </c>
      <c r="C40" s="68">
        <v>18.55</v>
      </c>
      <c r="D40" s="44">
        <v>24.74</v>
      </c>
      <c r="E40" s="44">
        <v>29.54</v>
      </c>
      <c r="G40" s="68">
        <v>18.47</v>
      </c>
      <c r="H40" s="54">
        <v>154.8</v>
      </c>
      <c r="I40" s="54">
        <v>159</v>
      </c>
      <c r="J40" s="54">
        <v>178.7</v>
      </c>
      <c r="S40" s="7"/>
      <c r="T40" s="7"/>
    </row>
    <row r="41" spans="1:20" ht="16.5" thickBot="1" thickTop="1">
      <c r="A41" s="62" t="s">
        <v>49</v>
      </c>
      <c r="B41" s="44">
        <v>17.66</v>
      </c>
      <c r="C41" s="68">
        <v>18.55</v>
      </c>
      <c r="D41" s="44">
        <v>24.74</v>
      </c>
      <c r="E41" s="44">
        <v>29.54</v>
      </c>
      <c r="G41" s="68">
        <v>18.47</v>
      </c>
      <c r="H41" s="54">
        <v>154.8</v>
      </c>
      <c r="I41" s="54">
        <v>159</v>
      </c>
      <c r="J41" s="54">
        <v>178.7</v>
      </c>
      <c r="S41" s="7"/>
      <c r="T41" s="7"/>
    </row>
    <row r="42" spans="19:20" ht="13.5" thickTop="1">
      <c r="S42" s="7"/>
      <c r="T42" s="7"/>
    </row>
    <row r="43" spans="19:20" ht="12.75">
      <c r="S43" s="7"/>
      <c r="T43" s="7"/>
    </row>
    <row r="44" spans="19:20" ht="12.75">
      <c r="S44" s="7"/>
      <c r="T44" s="7"/>
    </row>
    <row r="45" spans="19:20" ht="12.75">
      <c r="S45" s="7"/>
      <c r="T45" s="7"/>
    </row>
    <row r="46" spans="19:20" ht="12.75">
      <c r="S46" s="7"/>
      <c r="T46" s="7"/>
    </row>
    <row r="47" spans="19:20" ht="12.75">
      <c r="S47" s="7"/>
      <c r="T47" s="7"/>
    </row>
    <row r="48" spans="19:20" ht="12.75">
      <c r="S48" s="7"/>
      <c r="T48" s="7"/>
    </row>
    <row r="49" spans="19:20" ht="12.75">
      <c r="S49" s="7"/>
      <c r="T49" s="7"/>
    </row>
    <row r="50" spans="19:20" ht="12.75">
      <c r="S50" s="7"/>
      <c r="T50" s="7"/>
    </row>
    <row r="51" spans="19:20" ht="12.75">
      <c r="S51" s="7"/>
      <c r="T51" s="7"/>
    </row>
  </sheetData>
  <sheetProtection password="C64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k922</dc:creator>
  <cp:keywords/>
  <dc:description/>
  <cp:lastModifiedBy>oszmk user</cp:lastModifiedBy>
  <dcterms:created xsi:type="dcterms:W3CDTF">2008-09-03T07:26:31Z</dcterms:created>
  <dcterms:modified xsi:type="dcterms:W3CDTF">2010-02-08T13:11:30Z</dcterms:modified>
  <cp:category/>
  <cp:version/>
  <cp:contentType/>
  <cp:contentStatus/>
</cp:coreProperties>
</file>